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8_{3D038C03-D3C8-4EFA-9BF7-B54CB38F0BF9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F115" i="1"/>
  <c r="F116" i="1" s="1"/>
  <c r="F117" i="1" s="1"/>
  <c r="I115" i="1"/>
  <c r="I118" i="1" s="1"/>
  <c r="J115" i="1"/>
  <c r="J121" i="1" s="1"/>
  <c r="B115" i="1"/>
  <c r="B121" i="1" s="1"/>
  <c r="E115" i="1"/>
  <c r="E114" i="1" s="1"/>
  <c r="G115" i="1"/>
  <c r="G120" i="1" s="1"/>
  <c r="D115" i="1"/>
  <c r="D120" i="1" s="1"/>
  <c r="H115" i="1"/>
  <c r="H116" i="1" s="1"/>
  <c r="H117" i="1" s="1"/>
  <c r="E116" i="1"/>
  <c r="E121" i="1"/>
  <c r="F120" i="1"/>
  <c r="F118" i="1"/>
  <c r="F121" i="1"/>
  <c r="G121" i="1"/>
  <c r="G114" i="1"/>
  <c r="I121" i="1"/>
  <c r="I120" i="1"/>
  <c r="I114" i="1"/>
  <c r="H120" i="1"/>
  <c r="H118" i="1"/>
  <c r="I116" i="1" l="1"/>
  <c r="I117" i="1" s="1"/>
  <c r="D121" i="1"/>
  <c r="H114" i="1"/>
  <c r="J119" i="1"/>
  <c r="G116" i="1"/>
  <c r="G117" i="1" s="1"/>
  <c r="B118" i="1"/>
  <c r="J116" i="1"/>
  <c r="C117" i="1"/>
  <c r="H119" i="1"/>
  <c r="F114" i="1"/>
  <c r="E117" i="1"/>
  <c r="C118" i="1"/>
  <c r="C119" i="1" s="1"/>
  <c r="C121" i="1"/>
  <c r="B116" i="1"/>
  <c r="B117" i="1" s="1"/>
  <c r="H121" i="1"/>
  <c r="E120" i="1"/>
  <c r="C120" i="1"/>
  <c r="C114" i="1"/>
  <c r="B120" i="1"/>
  <c r="B114" i="1"/>
  <c r="J117" i="1"/>
  <c r="D116" i="1"/>
  <c r="D117" i="1" s="1"/>
  <c r="D118" i="1"/>
  <c r="D114" i="1"/>
  <c r="J120" i="1"/>
  <c r="J114" i="1"/>
  <c r="J118" i="1"/>
  <c r="G118" i="1"/>
  <c r="G119" i="1" s="1"/>
  <c r="E118" i="1"/>
  <c r="I119" i="1"/>
  <c r="F119" i="1"/>
  <c r="E119" i="1" l="1"/>
  <c r="B119" i="1"/>
  <c r="D119" i="1"/>
</calcChain>
</file>

<file path=xl/sharedStrings.xml><?xml version="1.0" encoding="utf-8"?>
<sst xmlns="http://schemas.openxmlformats.org/spreadsheetml/2006/main" count="134" uniqueCount="110">
  <si>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</si>
  <si>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</si>
  <si>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</si>
  <si>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</si>
  <si>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</si>
  <si>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</si>
  <si>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</si>
  <si>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</si>
  <si>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</si>
  <si>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</si>
  <si>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</si>
  <si>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</si>
  <si>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</si>
  <si>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</si>
  <si>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</si>
  <si>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</si>
  <si>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</si>
  <si>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</si>
  <si>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</si>
  <si>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</si>
  <si>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</si>
  <si>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</si>
  <si>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</si>
  <si>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</si>
  <si>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</si>
  <si>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</si>
  <si>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</si>
  <si>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</si>
  <si>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</si>
  <si>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</si>
  <si>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</si>
  <si>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</si>
  <si>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</si>
  <si>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</si>
  <si>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</si>
  <si>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</si>
  <si>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</si>
  <si>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</si>
  <si>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</si>
  <si>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</si>
  <si>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</si>
  <si>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</si>
  <si>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</si>
  <si>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</si>
  <si>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</si>
  <si>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</si>
  <si>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</si>
  <si>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</si>
  <si>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</si>
  <si>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</si>
  <si>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</si>
  <si>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</si>
  <si>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</si>
  <si>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</si>
  <si>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</si>
  <si>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</si>
  <si>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</si>
  <si>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</si>
  <si>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</si>
  <si>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</si>
  <si>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</si>
  <si>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</si>
  <si>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</si>
  <si>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</si>
  <si>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</si>
  <si>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</si>
  <si>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</si>
  <si>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</si>
  <si>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</si>
  <si>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</si>
  <si>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</si>
  <si>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</si>
  <si>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</si>
  <si>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</si>
  <si>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</si>
  <si>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</si>
  <si>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</si>
  <si>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</si>
  <si>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</si>
  <si>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</si>
  <si>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</si>
  <si>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biokjemi, St. Olavs hospital</t>
  </si>
  <si>
    <t>Kristine B. Solem, kristine.solem@stolav.no</t>
  </si>
  <si>
    <t>Serum</t>
  </si>
  <si>
    <t>2017 (Bacheloroppgave ved NTNU, Institutt for bioingeniørfag)</t>
  </si>
  <si>
    <t>Siemens Advia Centaur XPT</t>
  </si>
  <si>
    <t>x</t>
  </si>
  <si>
    <t>Vacuette serum gelrør</t>
  </si>
  <si>
    <t>&lt; 2 timer</t>
  </si>
  <si>
    <t>inntil 7 døgn</t>
  </si>
  <si>
    <t>romtemperatur</t>
  </si>
  <si>
    <t>3000 G</t>
  </si>
  <si>
    <t>18 *C</t>
  </si>
  <si>
    <t>5 minutter</t>
  </si>
  <si>
    <t>Frosset ved -80 grader etter oppbevaring i romtemperatur</t>
  </si>
  <si>
    <t>Ikke relevant</t>
  </si>
  <si>
    <t>Sentrifugerte serumrør oppbevares 1 - 7 døgn i romtemperatur. Serum overføres til Nuncrør før de fryses ved -80 grader.</t>
  </si>
  <si>
    <t>Kristine B. Solem, valideringsansvarlig</t>
  </si>
  <si>
    <t>Martin Løkås Westgård som faglig veileder.</t>
  </si>
  <si>
    <t>Fritt T4</t>
  </si>
  <si>
    <t>FT4 i serum</t>
  </si>
  <si>
    <t>Siemens FT4, kjemiluminiescens</t>
  </si>
  <si>
    <t>Siemens FT4, REF 06490106</t>
  </si>
  <si>
    <t>S-FT4 i romtemperatur, Advia Centaur XPT (pmol/L)</t>
  </si>
  <si>
    <t xml:space="preserve">Bacheloroppgave ved NTNU, mai 2017. Analyse av FT4 på Advia Centaur ble utført av bioingeniørstudentene Marit Sørum og Andrea Sørvig med bioingeniør </t>
  </si>
  <si>
    <t>FT4 i serum (pmol/L) er holdbar inntil 7 døgn ved oppbevaring i romtemperatur.</t>
  </si>
  <si>
    <t xml:space="preserve">Nullprøven ble da straks nedfrosset ved minus 80 grader C, mens de andre porsjonene ble oppbevart i romtemperatur i sine angitte tidsrom før de også ble nedfrosset. Alle porsjoner fra samme person ble analysert i samme "batch". Det ble benyttet prøver fra 30 blodgivere. Tillatt bias og tillatt totalfeil er basert på data om biologisk variasjon. Referanse: EFLM Biological Variation Database, https://biologicalvariation.eu/meta_calculations (12.06.19) </t>
  </si>
  <si>
    <t>Dato og signatur: 12.06.19, Kristine B. Solem, kvalitetskoordinator o</t>
  </si>
  <si>
    <t>Arne Åsberg, fagansvarlig lege</t>
  </si>
  <si>
    <t>Oppbevart i romtemperatur i laboratoriet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</si>
</sst>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8"/>
      <name val="Microsoft Sans Serif"/>
      <family val="2"/>
    </font>
    <font>
      <sz val="8"/>
      <color indexed="64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5" fillId="5" borderId="24" xfId="0" applyFont="1" applyFill="1" applyBorder="1"/>
    <xf numFmtId="0" fontId="16" fillId="4" borderId="0" xfId="0" applyFont="1" applyFill="1"/>
    <xf numFmtId="0" fontId="17" fillId="4" borderId="0" xfId="0" applyFont="1" applyFill="1"/>
    <xf numFmtId="0" fontId="16" fillId="5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24" xfId="0" applyFont="1" applyFill="1" applyBorder="1"/>
    <xf numFmtId="0" fontId="19" fillId="4" borderId="0" xfId="0" applyFont="1" applyFill="1" applyBorder="1"/>
    <xf numFmtId="0" fontId="19" fillId="5" borderId="24" xfId="0" applyFont="1" applyFill="1" applyBorder="1" applyAlignment="1">
      <alignment horizontal="center"/>
    </xf>
    <xf numFmtId="0" fontId="19" fillId="6" borderId="24" xfId="0" applyFont="1" applyFill="1" applyBorder="1"/>
    <xf numFmtId="0" fontId="19" fillId="6" borderId="25" xfId="0" applyFont="1" applyFill="1" applyBorder="1" applyAlignment="1"/>
    <xf numFmtId="0" fontId="19" fillId="6" borderId="27" xfId="0" applyFont="1" applyFill="1" applyBorder="1" applyAlignment="1"/>
    <xf numFmtId="0" fontId="19" fillId="6" borderId="25" xfId="0" applyFont="1" applyFill="1" applyBorder="1"/>
    <xf numFmtId="0" fontId="19" fillId="6" borderId="26" xfId="0" applyFont="1" applyFill="1" applyBorder="1"/>
    <xf numFmtId="0" fontId="19" fillId="6" borderId="27" xfId="0" applyFont="1" applyFill="1" applyBorder="1"/>
    <xf numFmtId="0" fontId="20" fillId="6" borderId="24" xfId="0" applyFont="1" applyFill="1" applyBorder="1"/>
    <xf numFmtId="0" fontId="19" fillId="6" borderId="29" xfId="0" applyFont="1" applyFill="1" applyBorder="1"/>
    <xf numFmtId="0" fontId="19" fillId="5" borderId="29" xfId="0" applyFont="1" applyFill="1" applyBorder="1"/>
    <xf numFmtId="0" fontId="19" fillId="6" borderId="30" xfId="0" applyFont="1" applyFill="1" applyBorder="1"/>
    <xf numFmtId="0" fontId="19" fillId="6" borderId="31" xfId="0" applyFont="1" applyFill="1" applyBorder="1"/>
    <xf numFmtId="0" fontId="19" fillId="6" borderId="32" xfId="0" applyFont="1" applyFill="1" applyBorder="1"/>
    <xf numFmtId="0" fontId="19" fillId="6" borderId="23" xfId="0" applyFont="1" applyFill="1" applyBorder="1"/>
    <xf numFmtId="0" fontId="19" fillId="5" borderId="33" xfId="0" applyFont="1" applyFill="1" applyBorder="1"/>
    <xf numFmtId="0" fontId="19" fillId="6" borderId="34" xfId="0" applyFont="1" applyFill="1" applyBorder="1"/>
    <xf numFmtId="0" fontId="19" fillId="5" borderId="35" xfId="0" applyFont="1" applyFill="1" applyBorder="1"/>
    <xf numFmtId="0" fontId="19" fillId="5" borderId="36" xfId="0" applyFont="1" applyFill="1" applyBorder="1"/>
    <xf numFmtId="0" fontId="19" fillId="6" borderId="37" xfId="0" applyFont="1" applyFill="1" applyBorder="1"/>
    <xf numFmtId="0" fontId="13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1" fillId="4" borderId="0" xfId="0" applyFont="1" applyFill="1"/>
    <xf numFmtId="0" fontId="21" fillId="5" borderId="44" xfId="0" applyFont="1" applyFill="1" applyBorder="1"/>
    <xf numFmtId="2" fontId="23" fillId="0" borderId="24" xfId="2" applyNumberFormat="1" applyFont="1" applyFill="1" applyBorder="1" applyAlignment="1" applyProtection="1">
      <alignment horizontal="center" vertical="top"/>
      <protection locked="0"/>
    </xf>
    <xf numFmtId="2" fontId="24" fillId="0" borderId="24" xfId="2" applyNumberFormat="1" applyFont="1" applyFill="1" applyBorder="1" applyAlignment="1" applyProtection="1">
      <alignment horizontal="center" vertical="top"/>
      <protection locked="0"/>
    </xf>
    <xf numFmtId="2" fontId="23" fillId="0" borderId="24" xfId="2" applyNumberFormat="1" applyFont="1" applyBorder="1" applyAlignment="1" applyProtection="1">
      <alignment horizontal="center" vertical="top"/>
      <protection locked="0"/>
    </xf>
    <xf numFmtId="2" fontId="24" fillId="0" borderId="24" xfId="2" applyNumberFormat="1" applyFont="1" applyBorder="1" applyAlignment="1" applyProtection="1">
      <alignment horizontal="center" vertical="top"/>
      <protection locked="0"/>
    </xf>
    <xf numFmtId="0" fontId="22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left" wrapText="1"/>
    </xf>
    <xf numFmtId="0" fontId="19" fillId="5" borderId="27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5" borderId="47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48" xfId="0" applyFill="1" applyBorder="1" applyAlignment="1">
      <alignment horizontal="left" wrapText="1"/>
    </xf>
  </cellXfs>
  <cellStyles count="3">
    <cellStyle name="Hyperkobling" xfId="1" builtinId="8"/>
    <cellStyle name="Normal" xfId="0" builtinId="0"/>
    <cellStyle name="Normal 2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14.28</c:v>
                </c:pt>
                <c:pt idx="1">
                  <c:v>14.79</c:v>
                </c:pt>
                <c:pt idx="2">
                  <c:v>14.25</c:v>
                </c:pt>
                <c:pt idx="3">
                  <c:v>14.81</c:v>
                </c:pt>
                <c:pt idx="4">
                  <c:v>13.96</c:v>
                </c:pt>
                <c:pt idx="5">
                  <c:v>14.28</c:v>
                </c:pt>
                <c:pt idx="6">
                  <c:v>14.76</c:v>
                </c:pt>
                <c:pt idx="7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2AE-BB66-24E8BF13D2E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13.82</c:v>
                </c:pt>
                <c:pt idx="1">
                  <c:v>14.42</c:v>
                </c:pt>
                <c:pt idx="2">
                  <c:v>13.72</c:v>
                </c:pt>
                <c:pt idx="3">
                  <c:v>14.4</c:v>
                </c:pt>
                <c:pt idx="4">
                  <c:v>13.93</c:v>
                </c:pt>
                <c:pt idx="5">
                  <c:v>13.58</c:v>
                </c:pt>
                <c:pt idx="6">
                  <c:v>13.7</c:v>
                </c:pt>
                <c:pt idx="7">
                  <c:v>13.93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9-42AE-BB66-24E8BF13D2E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12.82</c:v>
                </c:pt>
                <c:pt idx="1">
                  <c:v>14.28</c:v>
                </c:pt>
                <c:pt idx="2">
                  <c:v>14.55</c:v>
                </c:pt>
                <c:pt idx="3">
                  <c:v>13.84</c:v>
                </c:pt>
                <c:pt idx="4">
                  <c:v>13.73</c:v>
                </c:pt>
                <c:pt idx="5">
                  <c:v>14.54</c:v>
                </c:pt>
                <c:pt idx="6">
                  <c:v>16.350000000000001</c:v>
                </c:pt>
                <c:pt idx="7">
                  <c:v>14.81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2AE-BB66-24E8BF13D2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15.37</c:v>
                </c:pt>
                <c:pt idx="1">
                  <c:v>14.48</c:v>
                </c:pt>
                <c:pt idx="2">
                  <c:v>14.52</c:v>
                </c:pt>
                <c:pt idx="3">
                  <c:v>15.15</c:v>
                </c:pt>
                <c:pt idx="4">
                  <c:v>16.420000000000002</c:v>
                </c:pt>
                <c:pt idx="5">
                  <c:v>15.19</c:v>
                </c:pt>
                <c:pt idx="6">
                  <c:v>13.99</c:v>
                </c:pt>
                <c:pt idx="7">
                  <c:v>15.25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39-42AE-BB66-24E8BF13D2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14.56</c:v>
                </c:pt>
                <c:pt idx="1">
                  <c:v>13.41</c:v>
                </c:pt>
                <c:pt idx="2">
                  <c:v>13.1</c:v>
                </c:pt>
                <c:pt idx="3">
                  <c:v>13.07</c:v>
                </c:pt>
                <c:pt idx="4">
                  <c:v>12.96</c:v>
                </c:pt>
                <c:pt idx="5">
                  <c:v>13.47</c:v>
                </c:pt>
                <c:pt idx="6">
                  <c:v>14.45</c:v>
                </c:pt>
                <c:pt idx="7">
                  <c:v>13.89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2AE-BB66-24E8BF13D2E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16.39</c:v>
                </c:pt>
                <c:pt idx="1">
                  <c:v>16.16</c:v>
                </c:pt>
                <c:pt idx="2">
                  <c:v>16.98</c:v>
                </c:pt>
                <c:pt idx="3">
                  <c:v>16.559999999999999</c:v>
                </c:pt>
                <c:pt idx="4">
                  <c:v>16.66</c:v>
                </c:pt>
                <c:pt idx="5">
                  <c:v>16.22</c:v>
                </c:pt>
                <c:pt idx="6">
                  <c:v>16.920000000000002</c:v>
                </c:pt>
                <c:pt idx="7">
                  <c:v>16.75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39-42AE-BB66-24E8BF13D2E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14.79</c:v>
                </c:pt>
                <c:pt idx="1">
                  <c:v>13.42</c:v>
                </c:pt>
                <c:pt idx="2">
                  <c:v>13.85</c:v>
                </c:pt>
                <c:pt idx="3">
                  <c:v>13.94</c:v>
                </c:pt>
                <c:pt idx="4">
                  <c:v>13.95</c:v>
                </c:pt>
                <c:pt idx="5">
                  <c:v>14.4</c:v>
                </c:pt>
                <c:pt idx="6">
                  <c:v>13.93</c:v>
                </c:pt>
                <c:pt idx="7">
                  <c:v>14.62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2AE-BB66-24E8BF13D2E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15.62</c:v>
                </c:pt>
                <c:pt idx="1">
                  <c:v>16.02</c:v>
                </c:pt>
                <c:pt idx="2">
                  <c:v>15.97</c:v>
                </c:pt>
                <c:pt idx="3">
                  <c:v>15.91</c:v>
                </c:pt>
                <c:pt idx="4">
                  <c:v>15.77</c:v>
                </c:pt>
                <c:pt idx="5">
                  <c:v>15.51</c:v>
                </c:pt>
                <c:pt idx="6">
                  <c:v>16.5</c:v>
                </c:pt>
                <c:pt idx="7">
                  <c:v>16.28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39-42AE-BB66-24E8BF13D2E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14.02</c:v>
                </c:pt>
                <c:pt idx="1">
                  <c:v>13.72</c:v>
                </c:pt>
                <c:pt idx="2">
                  <c:v>14.9</c:v>
                </c:pt>
                <c:pt idx="3">
                  <c:v>13.59</c:v>
                </c:pt>
                <c:pt idx="4">
                  <c:v>13.77</c:v>
                </c:pt>
                <c:pt idx="5">
                  <c:v>14.06</c:v>
                </c:pt>
                <c:pt idx="6">
                  <c:v>14.15</c:v>
                </c:pt>
                <c:pt idx="7">
                  <c:v>14.41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39-42AE-BB66-24E8BF13D2E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12.41</c:v>
                </c:pt>
                <c:pt idx="1">
                  <c:v>11.81</c:v>
                </c:pt>
                <c:pt idx="2">
                  <c:v>12.14</c:v>
                </c:pt>
                <c:pt idx="3">
                  <c:v>11.73</c:v>
                </c:pt>
                <c:pt idx="4">
                  <c:v>12.24</c:v>
                </c:pt>
                <c:pt idx="5">
                  <c:v>12.06</c:v>
                </c:pt>
                <c:pt idx="6">
                  <c:v>12.09</c:v>
                </c:pt>
                <c:pt idx="7">
                  <c:v>11.89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39-42AE-BB66-24E8BF13D2E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12.73</c:v>
                </c:pt>
                <c:pt idx="1">
                  <c:v>12.08</c:v>
                </c:pt>
                <c:pt idx="2">
                  <c:v>12.49</c:v>
                </c:pt>
                <c:pt idx="3">
                  <c:v>12.38</c:v>
                </c:pt>
                <c:pt idx="4">
                  <c:v>12.4</c:v>
                </c:pt>
                <c:pt idx="5">
                  <c:v>12.57</c:v>
                </c:pt>
                <c:pt idx="6">
                  <c:v>12.11</c:v>
                </c:pt>
                <c:pt idx="7">
                  <c:v>12.68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39-42AE-BB66-24E8BF13D2E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12.89</c:v>
                </c:pt>
                <c:pt idx="1">
                  <c:v>12.49</c:v>
                </c:pt>
                <c:pt idx="2">
                  <c:v>12.91</c:v>
                </c:pt>
                <c:pt idx="3">
                  <c:v>12.31</c:v>
                </c:pt>
                <c:pt idx="4">
                  <c:v>12.1</c:v>
                </c:pt>
                <c:pt idx="5">
                  <c:v>12.19</c:v>
                </c:pt>
                <c:pt idx="6">
                  <c:v>11.97</c:v>
                </c:pt>
                <c:pt idx="7">
                  <c:v>12.75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39-42AE-BB66-24E8BF13D2E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19.920000000000002</c:v>
                </c:pt>
                <c:pt idx="1">
                  <c:v>18.329999999999998</c:v>
                </c:pt>
                <c:pt idx="2">
                  <c:v>18.73</c:v>
                </c:pt>
                <c:pt idx="3">
                  <c:v>18.47</c:v>
                </c:pt>
                <c:pt idx="4">
                  <c:v>18.579999999999998</c:v>
                </c:pt>
                <c:pt idx="5">
                  <c:v>19.34</c:v>
                </c:pt>
                <c:pt idx="6">
                  <c:v>19.12</c:v>
                </c:pt>
                <c:pt idx="7">
                  <c:v>18.920000000000002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39-42AE-BB66-24E8BF13D2E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15.65</c:v>
                </c:pt>
                <c:pt idx="1">
                  <c:v>15.39</c:v>
                </c:pt>
                <c:pt idx="2">
                  <c:v>16.489999999999998</c:v>
                </c:pt>
                <c:pt idx="3">
                  <c:v>15.21</c:v>
                </c:pt>
                <c:pt idx="4">
                  <c:v>15.97</c:v>
                </c:pt>
                <c:pt idx="5">
                  <c:v>15.52</c:v>
                </c:pt>
                <c:pt idx="6">
                  <c:v>16.11</c:v>
                </c:pt>
                <c:pt idx="7">
                  <c:v>15.41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39-42AE-BB66-24E8BF13D2E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15.1</c:v>
                </c:pt>
                <c:pt idx="1">
                  <c:v>14.72</c:v>
                </c:pt>
                <c:pt idx="2">
                  <c:v>14.19</c:v>
                </c:pt>
                <c:pt idx="3">
                  <c:v>14.39</c:v>
                </c:pt>
                <c:pt idx="4">
                  <c:v>13.91</c:v>
                </c:pt>
                <c:pt idx="5">
                  <c:v>14.86</c:v>
                </c:pt>
                <c:pt idx="6">
                  <c:v>14.65</c:v>
                </c:pt>
                <c:pt idx="7">
                  <c:v>14.48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39-42AE-BB66-24E8BF13D2E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16.899999999999999</c:v>
                </c:pt>
                <c:pt idx="1">
                  <c:v>16.829999999999998</c:v>
                </c:pt>
                <c:pt idx="2">
                  <c:v>15.85</c:v>
                </c:pt>
                <c:pt idx="3">
                  <c:v>15.84</c:v>
                </c:pt>
                <c:pt idx="4">
                  <c:v>17.11</c:v>
                </c:pt>
                <c:pt idx="5">
                  <c:v>16.21</c:v>
                </c:pt>
                <c:pt idx="6">
                  <c:v>17.309999999999999</c:v>
                </c:pt>
                <c:pt idx="7">
                  <c:v>16.78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39-42AE-BB66-24E8BF13D2E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17.27</c:v>
                </c:pt>
                <c:pt idx="1">
                  <c:v>16.77</c:v>
                </c:pt>
                <c:pt idx="2">
                  <c:v>17.239999999999998</c:v>
                </c:pt>
                <c:pt idx="3">
                  <c:v>17.21</c:v>
                </c:pt>
                <c:pt idx="4">
                  <c:v>17.48</c:v>
                </c:pt>
                <c:pt idx="5">
                  <c:v>16.93</c:v>
                </c:pt>
                <c:pt idx="6">
                  <c:v>16.8</c:v>
                </c:pt>
                <c:pt idx="7">
                  <c:v>17.399999999999999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39-42AE-BB66-24E8BF13D2E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13.85</c:v>
                </c:pt>
                <c:pt idx="1">
                  <c:v>13.08</c:v>
                </c:pt>
                <c:pt idx="2">
                  <c:v>13.71</c:v>
                </c:pt>
                <c:pt idx="3">
                  <c:v>13.78</c:v>
                </c:pt>
                <c:pt idx="4">
                  <c:v>13.46</c:v>
                </c:pt>
                <c:pt idx="5">
                  <c:v>14.26</c:v>
                </c:pt>
                <c:pt idx="6">
                  <c:v>13.22</c:v>
                </c:pt>
                <c:pt idx="7">
                  <c:v>13.69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39-42AE-BB66-24E8BF13D2E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15.31</c:v>
                </c:pt>
                <c:pt idx="1">
                  <c:v>15.05</c:v>
                </c:pt>
                <c:pt idx="2">
                  <c:v>15.11</c:v>
                </c:pt>
                <c:pt idx="3">
                  <c:v>15.54</c:v>
                </c:pt>
                <c:pt idx="4">
                  <c:v>15.38</c:v>
                </c:pt>
                <c:pt idx="5">
                  <c:v>14.85</c:v>
                </c:pt>
                <c:pt idx="6">
                  <c:v>15.59</c:v>
                </c:pt>
                <c:pt idx="7">
                  <c:v>15.36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39-42AE-BB66-24E8BF13D2E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17.07</c:v>
                </c:pt>
                <c:pt idx="1">
                  <c:v>17.13</c:v>
                </c:pt>
                <c:pt idx="2">
                  <c:v>16.850000000000001</c:v>
                </c:pt>
                <c:pt idx="3">
                  <c:v>16.43</c:v>
                </c:pt>
                <c:pt idx="4">
                  <c:v>17.05</c:v>
                </c:pt>
                <c:pt idx="5">
                  <c:v>17.13</c:v>
                </c:pt>
                <c:pt idx="6">
                  <c:v>16</c:v>
                </c:pt>
                <c:pt idx="7">
                  <c:v>16.75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39-42AE-BB66-24E8BF13D2E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12.69</c:v>
                </c:pt>
                <c:pt idx="1">
                  <c:v>12.81</c:v>
                </c:pt>
                <c:pt idx="2">
                  <c:v>13.52</c:v>
                </c:pt>
                <c:pt idx="3">
                  <c:v>12.92</c:v>
                </c:pt>
                <c:pt idx="4">
                  <c:v>13.08</c:v>
                </c:pt>
                <c:pt idx="5">
                  <c:v>13.19</c:v>
                </c:pt>
                <c:pt idx="6">
                  <c:v>12.81</c:v>
                </c:pt>
                <c:pt idx="7">
                  <c:v>12.9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39-42AE-BB66-24E8BF13D2E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15.28</c:v>
                </c:pt>
                <c:pt idx="1">
                  <c:v>15.45</c:v>
                </c:pt>
                <c:pt idx="2">
                  <c:v>15.23</c:v>
                </c:pt>
                <c:pt idx="3">
                  <c:v>15.02</c:v>
                </c:pt>
                <c:pt idx="4">
                  <c:v>14.99</c:v>
                </c:pt>
                <c:pt idx="5">
                  <c:v>14.84</c:v>
                </c:pt>
                <c:pt idx="6">
                  <c:v>15.78</c:v>
                </c:pt>
                <c:pt idx="7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39-42AE-BB66-24E8BF13D2E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16.329999999999998</c:v>
                </c:pt>
                <c:pt idx="1">
                  <c:v>17.399999999999999</c:v>
                </c:pt>
                <c:pt idx="2">
                  <c:v>16.34</c:v>
                </c:pt>
                <c:pt idx="3">
                  <c:v>16.440000000000001</c:v>
                </c:pt>
                <c:pt idx="4">
                  <c:v>17.239999999999998</c:v>
                </c:pt>
                <c:pt idx="5">
                  <c:v>15.83</c:v>
                </c:pt>
                <c:pt idx="6">
                  <c:v>15.96</c:v>
                </c:pt>
                <c:pt idx="7">
                  <c:v>16.39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39-42AE-BB66-24E8BF13D2E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13.51</c:v>
                </c:pt>
                <c:pt idx="1">
                  <c:v>12.49</c:v>
                </c:pt>
                <c:pt idx="2">
                  <c:v>12.62</c:v>
                </c:pt>
                <c:pt idx="3">
                  <c:v>13.17</c:v>
                </c:pt>
                <c:pt idx="4">
                  <c:v>13</c:v>
                </c:pt>
                <c:pt idx="5">
                  <c:v>13.32</c:v>
                </c:pt>
                <c:pt idx="6">
                  <c:v>13.2</c:v>
                </c:pt>
                <c:pt idx="7">
                  <c:v>14.15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39-42AE-BB66-24E8BF13D2E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14.67</c:v>
                </c:pt>
                <c:pt idx="1">
                  <c:v>14.62</c:v>
                </c:pt>
                <c:pt idx="2">
                  <c:v>14.26</c:v>
                </c:pt>
                <c:pt idx="3">
                  <c:v>14.51</c:v>
                </c:pt>
                <c:pt idx="4">
                  <c:v>14.39</c:v>
                </c:pt>
                <c:pt idx="5">
                  <c:v>14.87</c:v>
                </c:pt>
                <c:pt idx="6">
                  <c:v>14.88</c:v>
                </c:pt>
                <c:pt idx="7">
                  <c:v>15.37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39-42AE-BB66-24E8BF13D2E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14.52</c:v>
                </c:pt>
                <c:pt idx="1">
                  <c:v>13.65</c:v>
                </c:pt>
                <c:pt idx="2">
                  <c:v>14.82</c:v>
                </c:pt>
                <c:pt idx="3">
                  <c:v>14.23</c:v>
                </c:pt>
                <c:pt idx="4">
                  <c:v>14.5</c:v>
                </c:pt>
                <c:pt idx="5">
                  <c:v>13.82</c:v>
                </c:pt>
                <c:pt idx="6">
                  <c:v>13.96</c:v>
                </c:pt>
                <c:pt idx="7">
                  <c:v>15.8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39-42AE-BB66-24E8BF13D2E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14.03</c:v>
                </c:pt>
                <c:pt idx="1">
                  <c:v>14.22</c:v>
                </c:pt>
                <c:pt idx="2">
                  <c:v>15.16</c:v>
                </c:pt>
                <c:pt idx="3">
                  <c:v>13.16</c:v>
                </c:pt>
                <c:pt idx="4">
                  <c:v>14.09</c:v>
                </c:pt>
                <c:pt idx="5">
                  <c:v>14.23</c:v>
                </c:pt>
                <c:pt idx="6">
                  <c:v>14.52</c:v>
                </c:pt>
                <c:pt idx="7">
                  <c:v>15.06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39-42AE-BB66-24E8BF13D2E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15.16</c:v>
                </c:pt>
                <c:pt idx="1">
                  <c:v>15.48</c:v>
                </c:pt>
                <c:pt idx="2">
                  <c:v>14.86</c:v>
                </c:pt>
                <c:pt idx="3">
                  <c:v>15.49</c:v>
                </c:pt>
                <c:pt idx="4">
                  <c:v>15.11</c:v>
                </c:pt>
                <c:pt idx="5">
                  <c:v>16.07</c:v>
                </c:pt>
                <c:pt idx="6">
                  <c:v>15.77</c:v>
                </c:pt>
                <c:pt idx="7">
                  <c:v>15.69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39-42AE-BB66-24E8BF13D2E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14.95</c:v>
                </c:pt>
                <c:pt idx="1">
                  <c:v>16.05</c:v>
                </c:pt>
                <c:pt idx="2">
                  <c:v>15.62</c:v>
                </c:pt>
                <c:pt idx="3">
                  <c:v>15.42</c:v>
                </c:pt>
                <c:pt idx="4">
                  <c:v>16.489999999999998</c:v>
                </c:pt>
                <c:pt idx="5">
                  <c:v>15.4</c:v>
                </c:pt>
                <c:pt idx="6">
                  <c:v>15.35</c:v>
                </c:pt>
                <c:pt idx="7">
                  <c:v>14.89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39-42AE-BB66-24E8BF13D2E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  <c:pt idx="0">
                  <c:v>12.03</c:v>
                </c:pt>
                <c:pt idx="1">
                  <c:v>11.69</c:v>
                </c:pt>
                <c:pt idx="2">
                  <c:v>11.4</c:v>
                </c:pt>
                <c:pt idx="3">
                  <c:v>11.62</c:v>
                </c:pt>
                <c:pt idx="4">
                  <c:v>11.44</c:v>
                </c:pt>
                <c:pt idx="5">
                  <c:v>10.93</c:v>
                </c:pt>
                <c:pt idx="6">
                  <c:v>11.18</c:v>
                </c:pt>
                <c:pt idx="7">
                  <c:v>11.17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39-42AE-BB66-24E8BF13D2E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39-42AE-BB66-24E8BF13D2E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39-42AE-BB66-24E8BF13D2E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39-42AE-BB66-24E8BF13D2E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39-42AE-BB66-24E8BF13D2E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39-42AE-BB66-24E8BF13D2E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39-42AE-BB66-24E8BF13D2E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39-42AE-BB66-24E8BF13D2E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39-42AE-BB66-24E8BF13D2E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39-42AE-BB66-24E8BF13D2E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39-42AE-BB66-24E8BF13D2E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39-42AE-BB66-24E8BF13D2E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39-42AE-BB66-24E8BF13D2E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39-42AE-BB66-24E8BF13D2E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39-42AE-BB66-24E8BF13D2E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39-42AE-BB66-24E8BF13D2E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39-42AE-BB66-24E8BF13D2E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39-42AE-BB66-24E8BF13D2E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39-42AE-BB66-24E8BF13D2E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39-42AE-BB66-24E8BF13D2E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39-42AE-BB66-24E8BF13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20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5849737532809"/>
          <c:y val="3.7037037037037035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103.57142857142858</c:v>
                </c:pt>
                <c:pt idx="2">
                  <c:v>99.789915966386559</c:v>
                </c:pt>
                <c:pt idx="3">
                  <c:v>103.71148459383754</c:v>
                </c:pt>
                <c:pt idx="4">
                  <c:v>97.759103641456591</c:v>
                </c:pt>
                <c:pt idx="5">
                  <c:v>100</c:v>
                </c:pt>
                <c:pt idx="6">
                  <c:v>103.36134453781514</c:v>
                </c:pt>
                <c:pt idx="7">
                  <c:v>98.039215686274517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2-4A4F-B2E4-80F976CF64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104.34153400868307</c:v>
                </c:pt>
                <c:pt idx="2">
                  <c:v>99.276410998552819</c:v>
                </c:pt>
                <c:pt idx="3">
                  <c:v>104.19681620839363</c:v>
                </c:pt>
                <c:pt idx="4">
                  <c:v>100.7959479015919</c:v>
                </c:pt>
                <c:pt idx="5">
                  <c:v>98.263386396526769</c:v>
                </c:pt>
                <c:pt idx="6">
                  <c:v>99.131693198263378</c:v>
                </c:pt>
                <c:pt idx="7">
                  <c:v>100.7959479015919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2-4A4F-B2E4-80F976CF64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111.38845553822152</c:v>
                </c:pt>
                <c:pt idx="2">
                  <c:v>113.49453978159127</c:v>
                </c:pt>
                <c:pt idx="3">
                  <c:v>107.95631825273011</c:v>
                </c:pt>
                <c:pt idx="4">
                  <c:v>107.09828393135726</c:v>
                </c:pt>
                <c:pt idx="5">
                  <c:v>113.41653666146645</c:v>
                </c:pt>
                <c:pt idx="6">
                  <c:v>127.53510140405618</c:v>
                </c:pt>
                <c:pt idx="7">
                  <c:v>115.5226209048362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2-4A4F-B2E4-80F976CF64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94.209499024072869</c:v>
                </c:pt>
                <c:pt idx="2">
                  <c:v>94.469746258946003</c:v>
                </c:pt>
                <c:pt idx="3">
                  <c:v>98.568640208197806</c:v>
                </c:pt>
                <c:pt idx="4">
                  <c:v>106.83148991541967</c:v>
                </c:pt>
                <c:pt idx="5">
                  <c:v>98.828887443070926</c:v>
                </c:pt>
                <c:pt idx="6">
                  <c:v>91.021470396877035</c:v>
                </c:pt>
                <c:pt idx="7">
                  <c:v>99.219258295380612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2-4A4F-B2E4-80F976CF64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92.10164835164835</c:v>
                </c:pt>
                <c:pt idx="2">
                  <c:v>89.97252747252746</c:v>
                </c:pt>
                <c:pt idx="3">
                  <c:v>89.766483516483518</c:v>
                </c:pt>
                <c:pt idx="4">
                  <c:v>89.010989010989022</c:v>
                </c:pt>
                <c:pt idx="5">
                  <c:v>92.513736263736263</c:v>
                </c:pt>
                <c:pt idx="6">
                  <c:v>99.244505494505489</c:v>
                </c:pt>
                <c:pt idx="7">
                  <c:v>95.39835164835165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2-4A4F-B2E4-80F976CF64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98.596705308114693</c:v>
                </c:pt>
                <c:pt idx="2">
                  <c:v>103.59975594874923</c:v>
                </c:pt>
                <c:pt idx="3">
                  <c:v>101.03721781574129</c:v>
                </c:pt>
                <c:pt idx="4">
                  <c:v>101.64734594264795</c:v>
                </c:pt>
                <c:pt idx="5">
                  <c:v>98.962782184258685</c:v>
                </c:pt>
                <c:pt idx="6">
                  <c:v>103.23367907260526</c:v>
                </c:pt>
                <c:pt idx="7">
                  <c:v>102.19646125686394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2-4A4F-B2E4-80F976CF64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90.736984448952001</c:v>
                </c:pt>
                <c:pt idx="2">
                  <c:v>93.644354293441523</c:v>
                </c:pt>
                <c:pt idx="3">
                  <c:v>94.252873563218401</c:v>
                </c:pt>
                <c:pt idx="4">
                  <c:v>94.320486815415833</c:v>
                </c:pt>
                <c:pt idx="5">
                  <c:v>97.363083164300207</c:v>
                </c:pt>
                <c:pt idx="6">
                  <c:v>94.185260311020969</c:v>
                </c:pt>
                <c:pt idx="7">
                  <c:v>98.850574712643677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2-4A4F-B2E4-80F976CF64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102.56081946222793</c:v>
                </c:pt>
                <c:pt idx="2">
                  <c:v>102.24071702944943</c:v>
                </c:pt>
                <c:pt idx="3">
                  <c:v>101.85659411011525</c:v>
                </c:pt>
                <c:pt idx="4">
                  <c:v>100.96030729833547</c:v>
                </c:pt>
                <c:pt idx="5">
                  <c:v>99.295774647887328</c:v>
                </c:pt>
                <c:pt idx="6">
                  <c:v>105.63380281690142</c:v>
                </c:pt>
                <c:pt idx="7">
                  <c:v>104.22535211267608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2-4A4F-B2E4-80F976CF64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97.860199714693309</c:v>
                </c:pt>
                <c:pt idx="2">
                  <c:v>106.27674750356636</c:v>
                </c:pt>
                <c:pt idx="3">
                  <c:v>96.932952924393717</c:v>
                </c:pt>
                <c:pt idx="4">
                  <c:v>98.216833095577755</c:v>
                </c:pt>
                <c:pt idx="5">
                  <c:v>100.28530670470757</c:v>
                </c:pt>
                <c:pt idx="6">
                  <c:v>100.92724679029959</c:v>
                </c:pt>
                <c:pt idx="7">
                  <c:v>102.78174037089872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2-4A4F-B2E4-80F976CF64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95.165189363416602</c:v>
                </c:pt>
                <c:pt idx="2">
                  <c:v>97.824335213537466</c:v>
                </c:pt>
                <c:pt idx="3">
                  <c:v>94.520547945205479</c:v>
                </c:pt>
                <c:pt idx="4">
                  <c:v>98.63013698630138</c:v>
                </c:pt>
                <c:pt idx="5">
                  <c:v>97.179693795326344</c:v>
                </c:pt>
                <c:pt idx="6">
                  <c:v>97.421434327155524</c:v>
                </c:pt>
                <c:pt idx="7">
                  <c:v>95.809830781627724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2-4A4F-B2E4-80F976CF64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94.893951296150831</c:v>
                </c:pt>
                <c:pt idx="2">
                  <c:v>98.114689709347985</c:v>
                </c:pt>
                <c:pt idx="3">
                  <c:v>97.250589159465832</c:v>
                </c:pt>
                <c:pt idx="4">
                  <c:v>97.407698350353499</c:v>
                </c:pt>
                <c:pt idx="5">
                  <c:v>98.743126472898666</c:v>
                </c:pt>
                <c:pt idx="6">
                  <c:v>95.129615082482317</c:v>
                </c:pt>
                <c:pt idx="7">
                  <c:v>99.607227022780833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02-4A4F-B2E4-80F976CF64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96.896819239720713</c:v>
                </c:pt>
                <c:pt idx="2">
                  <c:v>100.15515903801395</c:v>
                </c:pt>
                <c:pt idx="3">
                  <c:v>95.500387897595033</c:v>
                </c:pt>
                <c:pt idx="4">
                  <c:v>93.871217998448401</c:v>
                </c:pt>
                <c:pt idx="5">
                  <c:v>94.569433669511241</c:v>
                </c:pt>
                <c:pt idx="6">
                  <c:v>92.862684251357635</c:v>
                </c:pt>
                <c:pt idx="7">
                  <c:v>98.913886733902245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02-4A4F-B2E4-80F976CF64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92.018072289156606</c:v>
                </c:pt>
                <c:pt idx="2">
                  <c:v>94.02610441767068</c:v>
                </c:pt>
                <c:pt idx="3">
                  <c:v>92.720883534136533</c:v>
                </c:pt>
                <c:pt idx="4">
                  <c:v>93.273092369477894</c:v>
                </c:pt>
                <c:pt idx="5">
                  <c:v>97.088353413654602</c:v>
                </c:pt>
                <c:pt idx="6">
                  <c:v>95.98393574297188</c:v>
                </c:pt>
                <c:pt idx="7">
                  <c:v>94.979919678714865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02-4A4F-B2E4-80F976CF64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98.338658146964846</c:v>
                </c:pt>
                <c:pt idx="2">
                  <c:v>105.36741214057508</c:v>
                </c:pt>
                <c:pt idx="3">
                  <c:v>97.188498402555908</c:v>
                </c:pt>
                <c:pt idx="4">
                  <c:v>102.04472843450478</c:v>
                </c:pt>
                <c:pt idx="5">
                  <c:v>99.16932907348243</c:v>
                </c:pt>
                <c:pt idx="6">
                  <c:v>102.93929712460064</c:v>
                </c:pt>
                <c:pt idx="7">
                  <c:v>98.466453674121396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02-4A4F-B2E4-80F976CF64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97.483443708609272</c:v>
                </c:pt>
                <c:pt idx="2">
                  <c:v>93.973509933774835</c:v>
                </c:pt>
                <c:pt idx="3">
                  <c:v>95.298013245033118</c:v>
                </c:pt>
                <c:pt idx="4">
                  <c:v>92.119205298013256</c:v>
                </c:pt>
                <c:pt idx="5">
                  <c:v>98.410596026490055</c:v>
                </c:pt>
                <c:pt idx="6">
                  <c:v>97.019867549668888</c:v>
                </c:pt>
                <c:pt idx="7">
                  <c:v>95.894039735099341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02-4A4F-B2E4-80F976CF64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99.585798816568044</c:v>
                </c:pt>
                <c:pt idx="2">
                  <c:v>93.786982248520715</c:v>
                </c:pt>
                <c:pt idx="3">
                  <c:v>93.727810650887577</c:v>
                </c:pt>
                <c:pt idx="4">
                  <c:v>101.24260355029587</c:v>
                </c:pt>
                <c:pt idx="5">
                  <c:v>95.91715976331362</c:v>
                </c:pt>
                <c:pt idx="6">
                  <c:v>102.42603550295858</c:v>
                </c:pt>
                <c:pt idx="7">
                  <c:v>99.289940828402379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02-4A4F-B2E4-80F976CF64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97.104806022003473</c:v>
                </c:pt>
                <c:pt idx="2">
                  <c:v>99.826288361320209</c:v>
                </c:pt>
                <c:pt idx="3">
                  <c:v>99.652576722640433</c:v>
                </c:pt>
                <c:pt idx="4">
                  <c:v>101.21598147075855</c:v>
                </c:pt>
                <c:pt idx="5">
                  <c:v>98.031268094962371</c:v>
                </c:pt>
                <c:pt idx="6">
                  <c:v>97.278517660683278</c:v>
                </c:pt>
                <c:pt idx="7">
                  <c:v>100.75275043427909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02-4A4F-B2E4-80F976CF64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94.440433212996382</c:v>
                </c:pt>
                <c:pt idx="2">
                  <c:v>98.989169675090267</c:v>
                </c:pt>
                <c:pt idx="3">
                  <c:v>99.494584837545119</c:v>
                </c:pt>
                <c:pt idx="4">
                  <c:v>97.184115523465707</c:v>
                </c:pt>
                <c:pt idx="5">
                  <c:v>102.96028880866426</c:v>
                </c:pt>
                <c:pt idx="6">
                  <c:v>95.451263537906144</c:v>
                </c:pt>
                <c:pt idx="7">
                  <c:v>98.844765342960287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02-4A4F-B2E4-80F976CF64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98.301763553233172</c:v>
                </c:pt>
                <c:pt idx="2">
                  <c:v>98.693664271717836</c:v>
                </c:pt>
                <c:pt idx="3">
                  <c:v>101.5022860875245</c:v>
                </c:pt>
                <c:pt idx="4">
                  <c:v>100.45721750489875</c:v>
                </c:pt>
                <c:pt idx="5">
                  <c:v>96.995427824951008</c:v>
                </c:pt>
                <c:pt idx="6">
                  <c:v>101.82887001959504</c:v>
                </c:pt>
                <c:pt idx="7">
                  <c:v>100.32658393207055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02-4A4F-B2E4-80F976CF64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100.35149384885764</c:v>
                </c:pt>
                <c:pt idx="2">
                  <c:v>98.711189220855317</c:v>
                </c:pt>
                <c:pt idx="3">
                  <c:v>96.250732278851785</c:v>
                </c:pt>
                <c:pt idx="4">
                  <c:v>99.882835383714124</c:v>
                </c:pt>
                <c:pt idx="5">
                  <c:v>100.35149384885764</c:v>
                </c:pt>
                <c:pt idx="6">
                  <c:v>93.731693028705337</c:v>
                </c:pt>
                <c:pt idx="7">
                  <c:v>98.125366139425893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02-4A4F-B2E4-80F976CF64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100.94562647754137</c:v>
                </c:pt>
                <c:pt idx="2">
                  <c:v>106.54058313632781</c:v>
                </c:pt>
                <c:pt idx="3">
                  <c:v>101.81245074862098</c:v>
                </c:pt>
                <c:pt idx="4">
                  <c:v>103.07328605200948</c:v>
                </c:pt>
                <c:pt idx="5">
                  <c:v>103.94011032308906</c:v>
                </c:pt>
                <c:pt idx="6">
                  <c:v>100.94562647754137</c:v>
                </c:pt>
                <c:pt idx="7">
                  <c:v>101.65484633569741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02-4A4F-B2E4-80F976CF64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101.11256544502618</c:v>
                </c:pt>
                <c:pt idx="2">
                  <c:v>99.672774869109958</c:v>
                </c:pt>
                <c:pt idx="3">
                  <c:v>98.298429319371721</c:v>
                </c:pt>
                <c:pt idx="4">
                  <c:v>98.102094240837701</c:v>
                </c:pt>
                <c:pt idx="5">
                  <c:v>97.120418848167546</c:v>
                </c:pt>
                <c:pt idx="6">
                  <c:v>103.27225130890052</c:v>
                </c:pt>
                <c:pt idx="7">
                  <c:v>102.74869109947645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02-4A4F-B2E4-80F976CF64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106.5523576240049</c:v>
                </c:pt>
                <c:pt idx="2">
                  <c:v>100.06123698714025</c:v>
                </c:pt>
                <c:pt idx="3">
                  <c:v>100.67360685854258</c:v>
                </c:pt>
                <c:pt idx="4">
                  <c:v>105.57256582976117</c:v>
                </c:pt>
                <c:pt idx="5">
                  <c:v>96.938150642988376</c:v>
                </c:pt>
                <c:pt idx="6">
                  <c:v>97.734231475811413</c:v>
                </c:pt>
                <c:pt idx="7">
                  <c:v>100.3674219228414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02-4A4F-B2E4-80F976CF64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92.450037009622505</c:v>
                </c:pt>
                <c:pt idx="2">
                  <c:v>93.412287194670611</c:v>
                </c:pt>
                <c:pt idx="3">
                  <c:v>97.483345669874168</c:v>
                </c:pt>
                <c:pt idx="4">
                  <c:v>96.22501850481126</c:v>
                </c:pt>
                <c:pt idx="5">
                  <c:v>98.593634344929683</c:v>
                </c:pt>
                <c:pt idx="6">
                  <c:v>97.705403404885274</c:v>
                </c:pt>
                <c:pt idx="7">
                  <c:v>104.73723168023687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02-4A4F-B2E4-80F976CF64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99.659168370824801</c:v>
                </c:pt>
                <c:pt idx="2">
                  <c:v>97.205180640763473</c:v>
                </c:pt>
                <c:pt idx="3">
                  <c:v>98.909338786639395</c:v>
                </c:pt>
                <c:pt idx="4">
                  <c:v>98.091342876618953</c:v>
                </c:pt>
                <c:pt idx="5">
                  <c:v>101.36332651670075</c:v>
                </c:pt>
                <c:pt idx="6">
                  <c:v>101.43149284253579</c:v>
                </c:pt>
                <c:pt idx="7">
                  <c:v>104.77164280845261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02-4A4F-B2E4-80F976CF64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94.008264462809919</c:v>
                </c:pt>
                <c:pt idx="2">
                  <c:v>102.06611570247934</c:v>
                </c:pt>
                <c:pt idx="3">
                  <c:v>98.002754820936644</c:v>
                </c:pt>
                <c:pt idx="4">
                  <c:v>99.862258953168052</c:v>
                </c:pt>
                <c:pt idx="5">
                  <c:v>95.179063360881543</c:v>
                </c:pt>
                <c:pt idx="6">
                  <c:v>96.143250688705237</c:v>
                </c:pt>
                <c:pt idx="7">
                  <c:v>108.81542699724518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02-4A4F-B2E4-80F976CF64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101.35424091233074</c:v>
                </c:pt>
                <c:pt idx="2">
                  <c:v>108.05416963649324</c:v>
                </c:pt>
                <c:pt idx="3">
                  <c:v>93.799002138275128</c:v>
                </c:pt>
                <c:pt idx="4">
                  <c:v>100.42765502494655</c:v>
                </c:pt>
                <c:pt idx="5">
                  <c:v>101.42551674982181</c:v>
                </c:pt>
                <c:pt idx="6">
                  <c:v>103.49251603706344</c:v>
                </c:pt>
                <c:pt idx="7">
                  <c:v>107.34141126158234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02-4A4F-B2E4-80F976CF64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102.11081794195252</c:v>
                </c:pt>
                <c:pt idx="2">
                  <c:v>98.021108179419528</c:v>
                </c:pt>
                <c:pt idx="3">
                  <c:v>102.17678100263852</c:v>
                </c:pt>
                <c:pt idx="4">
                  <c:v>99.670184696569919</c:v>
                </c:pt>
                <c:pt idx="5">
                  <c:v>106.00263852242745</c:v>
                </c:pt>
                <c:pt idx="6">
                  <c:v>104.02374670184696</c:v>
                </c:pt>
                <c:pt idx="7">
                  <c:v>103.49604221635884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02-4A4F-B2E4-80F976CF64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107.35785953177259</c:v>
                </c:pt>
                <c:pt idx="2">
                  <c:v>104.48160535117057</c:v>
                </c:pt>
                <c:pt idx="3">
                  <c:v>103.1438127090301</c:v>
                </c:pt>
                <c:pt idx="4">
                  <c:v>110.30100334448161</c:v>
                </c:pt>
                <c:pt idx="5">
                  <c:v>103.01003344481605</c:v>
                </c:pt>
                <c:pt idx="6">
                  <c:v>102.67558528428094</c:v>
                </c:pt>
                <c:pt idx="7">
                  <c:v>99.598662207357876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02-4A4F-B2E4-80F976CF64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97.173732335827097</c:v>
                </c:pt>
                <c:pt idx="2">
                  <c:v>94.763092269326691</c:v>
                </c:pt>
                <c:pt idx="3">
                  <c:v>96.591853699085618</c:v>
                </c:pt>
                <c:pt idx="4">
                  <c:v>95.095594347464669</c:v>
                </c:pt>
                <c:pt idx="5">
                  <c:v>90.856192851205321</c:v>
                </c:pt>
                <c:pt idx="6">
                  <c:v>92.93433083956775</c:v>
                </c:pt>
                <c:pt idx="7">
                  <c:v>92.851205320033259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02-4A4F-B2E4-80F976CF64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02-4A4F-B2E4-80F976CF64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02-4A4F-B2E4-80F976CF64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02-4A4F-B2E4-80F976CF64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02-4A4F-B2E4-80F976CF64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02-4A4F-B2E4-80F976CF64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02-4A4F-B2E4-80F976CF64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02-4A4F-B2E4-80F976CF64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02-4A4F-B2E4-80F976CF64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02-4A4F-B2E4-80F976CF64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02-4A4F-B2E4-80F976CF64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02-4A4F-B2E4-80F976CF64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02-4A4F-B2E4-80F976CF64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02-4A4F-B2E4-80F976CF64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02-4A4F-B2E4-80F976CF64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02-4A4F-B2E4-80F976CF64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02-4A4F-B2E4-80F976CF64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02-4A4F-B2E4-80F976CF64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02-4A4F-B2E4-80F976CF64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02-4A4F-B2E4-80F976CF64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02-4A4F-B2E4-80F976CF64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1.5137616214820406</c:v>
                  </c:pt>
                  <c:pt idx="2">
                    <c:v>1.6009045230829617</c:v>
                  </c:pt>
                  <c:pt idx="3">
                    <c:v>1.224994127670552</c:v>
                  </c:pt>
                  <c:pt idx="4">
                    <c:v>1.4239988546037632</c:v>
                  </c:pt>
                  <c:pt idx="5">
                    <c:v>1.2939082393256296</c:v>
                  </c:pt>
                  <c:pt idx="6">
                    <c:v>2.0316969057256835</c:v>
                  </c:pt>
                  <c:pt idx="7">
                    <c:v>1.4100301366028718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1.5137616214820406</c:v>
                  </c:pt>
                  <c:pt idx="2">
                    <c:v>1.6009045230829617</c:v>
                  </c:pt>
                  <c:pt idx="3">
                    <c:v>1.224994127670552</c:v>
                  </c:pt>
                  <c:pt idx="4">
                    <c:v>1.4239988546037632</c:v>
                  </c:pt>
                  <c:pt idx="5">
                    <c:v>1.2939082393256296</c:v>
                  </c:pt>
                  <c:pt idx="6">
                    <c:v>2.0316969057256835</c:v>
                  </c:pt>
                  <c:pt idx="7">
                    <c:v>1.4100301366028718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98.755745801247755</c:v>
                </c:pt>
                <c:pt idx="2">
                  <c:v>99.550379115017861</c:v>
                </c:pt>
                <c:pt idx="3">
                  <c:v>98.409255590252258</c:v>
                </c:pt>
                <c:pt idx="4">
                  <c:v>99.346354143123079</c:v>
                </c:pt>
                <c:pt idx="5">
                  <c:v>99.092491662103143</c:v>
                </c:pt>
                <c:pt idx="6">
                  <c:v>99.89019176371896</c:v>
                </c:pt>
                <c:pt idx="7">
                  <c:v>100.8140956347395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02-4A4F-B2E4-80F976CF64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96.4</c:v>
                </c:pt>
                <c:pt idx="1">
                  <c:v>96.4</c:v>
                </c:pt>
                <c:pt idx="2">
                  <c:v>96.4</c:v>
                </c:pt>
                <c:pt idx="3">
                  <c:v>96.4</c:v>
                </c:pt>
                <c:pt idx="4">
                  <c:v>96.4</c:v>
                </c:pt>
                <c:pt idx="5">
                  <c:v>96.4</c:v>
                </c:pt>
                <c:pt idx="6">
                  <c:v>96.4</c:v>
                </c:pt>
                <c:pt idx="7">
                  <c:v>96.4</c:v>
                </c:pt>
                <c:pt idx="8">
                  <c:v>96.4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02-4A4F-B2E4-80F976CF64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103.6</c:v>
                </c:pt>
                <c:pt idx="1">
                  <c:v>103.6</c:v>
                </c:pt>
                <c:pt idx="2">
                  <c:v>103.6</c:v>
                </c:pt>
                <c:pt idx="3">
                  <c:v>103.6</c:v>
                </c:pt>
                <c:pt idx="4">
                  <c:v>103.6</c:v>
                </c:pt>
                <c:pt idx="5">
                  <c:v>103.6</c:v>
                </c:pt>
                <c:pt idx="6">
                  <c:v>103.6</c:v>
                </c:pt>
                <c:pt idx="7">
                  <c:v>103.6</c:v>
                </c:pt>
                <c:pt idx="8">
                  <c:v>103.6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02-4A4F-B2E4-80F976CF64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02-4A4F-B2E4-80F976CF64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02-4A4F-B2E4-80F976CF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baseColWidth="10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1" t="s">
        <v>45</v>
      </c>
      <c r="D3" s="111"/>
      <c r="E3" s="111"/>
      <c r="F3" s="111"/>
      <c r="G3" s="111"/>
      <c r="H3" s="111"/>
      <c r="I3" s="111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81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2" t="s">
        <v>84</v>
      </c>
      <c r="E9" s="113"/>
      <c r="F9" s="113"/>
      <c r="G9" s="113"/>
      <c r="H9" s="113"/>
      <c r="I9" s="114"/>
    </row>
    <row r="10" spans="3:9" ht="20.25" x14ac:dyDescent="0.3">
      <c r="C10" s="65" t="s">
        <v>49</v>
      </c>
      <c r="D10" s="115" t="s">
        <v>82</v>
      </c>
      <c r="E10" s="116"/>
      <c r="F10" s="116"/>
      <c r="G10" s="116"/>
      <c r="H10" s="116"/>
      <c r="I10" s="117"/>
    </row>
    <row r="11" spans="3:9" x14ac:dyDescent="0.2">
      <c r="C11" s="69" t="s">
        <v>50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65" t="s">
        <v>51</v>
      </c>
      <c r="D12" s="112" t="s">
        <v>99</v>
      </c>
      <c r="E12" s="113"/>
      <c r="F12" s="113"/>
      <c r="G12" s="113"/>
      <c r="H12" s="113"/>
      <c r="I12" s="114"/>
    </row>
    <row r="13" spans="3:9" ht="24.75" customHeight="1" x14ac:dyDescent="0.3">
      <c r="C13" s="65" t="s">
        <v>52</v>
      </c>
      <c r="D13" s="112" t="s">
        <v>83</v>
      </c>
      <c r="E13" s="113"/>
      <c r="F13" s="113"/>
      <c r="G13" s="113"/>
      <c r="H13" s="113"/>
      <c r="I13" s="11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workbookViewId="0">
      <selection activeCell="B8" sqref="B8"/>
    </sheetView>
  </sheetViews>
  <sheetFormatPr baseColWidth="10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6" width="13.5703125" style="71" customWidth="1"/>
    <col min="7" max="7" width="13.7109375" style="71" bestFit="1" customWidth="1"/>
    <col min="8" max="16384" width="11.42578125" style="71"/>
  </cols>
  <sheetData>
    <row r="1" spans="1:7" ht="20.25" x14ac:dyDescent="0.3">
      <c r="A1" s="70" t="s">
        <v>43</v>
      </c>
      <c r="B1" s="70"/>
      <c r="C1" s="70"/>
      <c r="D1" s="70"/>
      <c r="E1" s="70"/>
      <c r="F1" s="70"/>
      <c r="G1" s="70"/>
    </row>
    <row r="2" spans="1:7" ht="20.25" x14ac:dyDescent="0.3">
      <c r="A2" s="72" t="s">
        <v>100</v>
      </c>
      <c r="B2" s="70"/>
      <c r="C2" s="70"/>
      <c r="D2" s="70"/>
      <c r="E2" s="70"/>
      <c r="F2" s="70"/>
      <c r="G2" s="70"/>
    </row>
    <row r="3" spans="1:7" ht="20.25" x14ac:dyDescent="0.3">
      <c r="A3" s="70" t="s">
        <v>54</v>
      </c>
      <c r="B3" s="73"/>
      <c r="C3" s="70"/>
      <c r="D3" s="70"/>
      <c r="E3" s="70"/>
      <c r="F3" s="70"/>
      <c r="G3" s="70"/>
    </row>
    <row r="4" spans="1:7" ht="15" x14ac:dyDescent="0.2">
      <c r="A4" s="74" t="s">
        <v>41</v>
      </c>
      <c r="B4" s="74"/>
      <c r="C4" s="74"/>
      <c r="D4" s="74"/>
      <c r="E4" s="74"/>
      <c r="F4" s="74"/>
      <c r="G4" s="74"/>
    </row>
    <row r="5" spans="1:7" ht="15" x14ac:dyDescent="0.2">
      <c r="A5" s="75" t="s">
        <v>85</v>
      </c>
      <c r="B5" s="76"/>
      <c r="C5" s="76"/>
      <c r="D5" s="76"/>
      <c r="E5" s="76"/>
      <c r="F5" s="76"/>
      <c r="G5" s="76"/>
    </row>
    <row r="6" spans="1:7" ht="15" x14ac:dyDescent="0.2">
      <c r="A6" s="74"/>
      <c r="B6" s="76"/>
      <c r="C6" s="76"/>
      <c r="D6" s="74"/>
      <c r="E6" s="74"/>
      <c r="F6" s="74"/>
      <c r="G6" s="74"/>
    </row>
    <row r="7" spans="1:7" ht="15" x14ac:dyDescent="0.2">
      <c r="A7" s="74" t="s">
        <v>42</v>
      </c>
      <c r="B7" s="76"/>
      <c r="C7" s="76"/>
      <c r="D7" s="76"/>
      <c r="E7" s="76"/>
      <c r="F7" s="76"/>
      <c r="G7" s="76"/>
    </row>
    <row r="8" spans="1:7" ht="15" x14ac:dyDescent="0.2">
      <c r="A8" s="75" t="s">
        <v>101</v>
      </c>
      <c r="B8" s="76"/>
      <c r="C8" s="76"/>
      <c r="D8" s="76"/>
      <c r="E8" s="76"/>
      <c r="F8" s="76"/>
      <c r="G8" s="76"/>
    </row>
    <row r="9" spans="1:7" ht="15" x14ac:dyDescent="0.2">
      <c r="A9" s="74"/>
      <c r="B9" s="76"/>
      <c r="C9" s="76"/>
      <c r="D9" s="76"/>
      <c r="E9" s="74"/>
      <c r="F9" s="74"/>
      <c r="G9" s="74"/>
    </row>
    <row r="10" spans="1:7" ht="15" x14ac:dyDescent="0.2">
      <c r="A10" s="74" t="s">
        <v>44</v>
      </c>
      <c r="B10" s="76"/>
      <c r="C10" s="76"/>
      <c r="D10" s="76"/>
      <c r="E10" s="76"/>
      <c r="F10" s="76"/>
      <c r="G10" s="76"/>
    </row>
    <row r="11" spans="1:7" ht="15" x14ac:dyDescent="0.2">
      <c r="A11" s="75" t="s">
        <v>102</v>
      </c>
      <c r="B11" s="76"/>
      <c r="C11" s="76"/>
      <c r="D11" s="76"/>
      <c r="E11" s="76"/>
      <c r="F11" s="76"/>
      <c r="G11" s="76"/>
    </row>
    <row r="12" spans="1:7" ht="15" x14ac:dyDescent="0.2">
      <c r="A12" s="74"/>
      <c r="B12" s="74"/>
      <c r="C12" s="74"/>
      <c r="D12" s="74"/>
      <c r="E12" s="74"/>
      <c r="F12" s="74"/>
      <c r="G12" s="74"/>
    </row>
    <row r="13" spans="1:7" ht="15" x14ac:dyDescent="0.2">
      <c r="A13" s="74" t="s">
        <v>35</v>
      </c>
      <c r="B13" s="74"/>
      <c r="C13" s="74"/>
      <c r="D13" s="74"/>
      <c r="E13" s="74"/>
      <c r="F13" s="74"/>
      <c r="G13" s="74"/>
    </row>
    <row r="14" spans="1:7" ht="15" x14ac:dyDescent="0.2">
      <c r="A14" s="77"/>
      <c r="B14" s="78" t="s">
        <v>32</v>
      </c>
      <c r="C14" s="78"/>
      <c r="D14" s="78"/>
      <c r="E14" s="74"/>
      <c r="F14" s="74"/>
      <c r="G14" s="74"/>
    </row>
    <row r="15" spans="1:7" ht="15" x14ac:dyDescent="0.2">
      <c r="A15" s="77"/>
      <c r="B15" s="78" t="s">
        <v>34</v>
      </c>
      <c r="C15" s="79"/>
      <c r="D15" s="80"/>
      <c r="E15" s="74"/>
      <c r="F15" s="74"/>
      <c r="G15" s="76"/>
    </row>
    <row r="16" spans="1:7" ht="15" x14ac:dyDescent="0.2">
      <c r="A16" s="77" t="s">
        <v>86</v>
      </c>
      <c r="B16" s="81" t="s">
        <v>33</v>
      </c>
      <c r="C16" s="82"/>
      <c r="D16" s="83"/>
      <c r="E16" s="74"/>
      <c r="F16" s="74"/>
      <c r="G16" s="74"/>
    </row>
    <row r="17" spans="1:7" ht="15" x14ac:dyDescent="0.2">
      <c r="A17" s="74"/>
      <c r="B17" s="74"/>
      <c r="C17" s="74"/>
      <c r="D17" s="74"/>
      <c r="E17" s="74"/>
      <c r="F17" s="74"/>
      <c r="G17" s="74"/>
    </row>
    <row r="18" spans="1:7" ht="15" x14ac:dyDescent="0.2">
      <c r="A18" s="74" t="s">
        <v>37</v>
      </c>
      <c r="B18" s="74"/>
      <c r="C18" s="74"/>
      <c r="D18" s="74"/>
      <c r="E18" s="74"/>
      <c r="F18" s="74"/>
      <c r="G18" s="74"/>
    </row>
    <row r="19" spans="1:7" ht="15" x14ac:dyDescent="0.2">
      <c r="A19" s="77"/>
      <c r="B19" s="78" t="s">
        <v>36</v>
      </c>
      <c r="C19" s="74"/>
      <c r="D19" s="74"/>
      <c r="E19" s="74"/>
      <c r="F19" s="74"/>
      <c r="G19" s="74"/>
    </row>
    <row r="20" spans="1:7" ht="15" x14ac:dyDescent="0.2">
      <c r="A20" s="77"/>
      <c r="B20" s="78" t="s">
        <v>39</v>
      </c>
      <c r="C20" s="74"/>
      <c r="D20" s="74"/>
      <c r="E20" s="74"/>
      <c r="F20" s="74"/>
      <c r="G20" s="74"/>
    </row>
    <row r="21" spans="1:7" ht="15" x14ac:dyDescent="0.2">
      <c r="A21" s="77"/>
      <c r="B21" s="78" t="s">
        <v>38</v>
      </c>
      <c r="C21" s="74"/>
      <c r="D21" s="74"/>
      <c r="E21" s="74"/>
      <c r="F21" s="74"/>
      <c r="G21" s="74"/>
    </row>
    <row r="22" spans="1:7" ht="15" x14ac:dyDescent="0.2">
      <c r="A22" s="77" t="s">
        <v>109</v>
      </c>
      <c r="B22" s="78" t="s">
        <v>40</v>
      </c>
      <c r="C22" s="74"/>
      <c r="D22" s="74"/>
      <c r="E22" s="74"/>
      <c r="F22" s="74"/>
      <c r="G22" s="74"/>
    </row>
    <row r="23" spans="1:7" ht="15" x14ac:dyDescent="0.2">
      <c r="A23" s="74"/>
      <c r="B23" s="74"/>
      <c r="C23" s="74"/>
      <c r="D23" s="74"/>
      <c r="E23" s="74"/>
      <c r="F23" s="74"/>
      <c r="G23" s="74"/>
    </row>
    <row r="24" spans="1:7" ht="15" x14ac:dyDescent="0.2">
      <c r="A24" s="74" t="s">
        <v>55</v>
      </c>
      <c r="B24" s="74"/>
      <c r="C24" s="74"/>
      <c r="D24" s="74"/>
      <c r="E24" s="74"/>
      <c r="F24" s="74"/>
      <c r="G24" s="74"/>
    </row>
    <row r="25" spans="1:7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</row>
    <row r="26" spans="1:7" ht="15" x14ac:dyDescent="0.2">
      <c r="A26" s="78" t="s">
        <v>63</v>
      </c>
      <c r="B26" s="75" t="s">
        <v>87</v>
      </c>
      <c r="C26" s="75"/>
      <c r="D26" s="75"/>
      <c r="E26" s="75"/>
      <c r="F26" s="75"/>
      <c r="G26" s="75"/>
    </row>
    <row r="27" spans="1:7" ht="15" x14ac:dyDescent="0.2">
      <c r="A27" s="78" t="s">
        <v>64</v>
      </c>
      <c r="B27" s="75" t="s">
        <v>88</v>
      </c>
      <c r="C27" s="75"/>
      <c r="D27" s="75"/>
      <c r="E27" s="75"/>
      <c r="F27" s="75"/>
      <c r="G27" s="75"/>
    </row>
    <row r="28" spans="1:7" ht="15" x14ac:dyDescent="0.2">
      <c r="A28" s="78" t="s">
        <v>65</v>
      </c>
      <c r="B28" s="75" t="s">
        <v>89</v>
      </c>
      <c r="C28" s="75"/>
      <c r="D28" s="75"/>
      <c r="E28" s="75"/>
      <c r="F28" s="75"/>
      <c r="G28" s="75"/>
    </row>
    <row r="29" spans="1:7" ht="15" x14ac:dyDescent="0.2">
      <c r="A29" s="78" t="s">
        <v>66</v>
      </c>
      <c r="B29" s="75" t="s">
        <v>89</v>
      </c>
      <c r="C29" s="75"/>
      <c r="D29" s="75"/>
      <c r="E29" s="75"/>
      <c r="F29" s="75"/>
      <c r="G29" s="75"/>
    </row>
    <row r="30" spans="1:7" ht="15.75" x14ac:dyDescent="0.25">
      <c r="A30" s="78" t="s">
        <v>67</v>
      </c>
      <c r="B30" s="75" t="s">
        <v>90</v>
      </c>
      <c r="C30" s="75" t="s">
        <v>90</v>
      </c>
      <c r="D30" s="75" t="s">
        <v>90</v>
      </c>
      <c r="E30" s="75" t="s">
        <v>90</v>
      </c>
      <c r="F30" s="75" t="s">
        <v>90</v>
      </c>
      <c r="G30" s="75" t="s">
        <v>90</v>
      </c>
    </row>
    <row r="31" spans="1:7" ht="15.75" thickBot="1" x14ac:dyDescent="0.25">
      <c r="A31" s="85" t="s">
        <v>68</v>
      </c>
      <c r="B31" s="86" t="s">
        <v>90</v>
      </c>
      <c r="C31" s="86" t="s">
        <v>90</v>
      </c>
      <c r="D31" s="86" t="s">
        <v>90</v>
      </c>
      <c r="E31" s="86" t="s">
        <v>90</v>
      </c>
      <c r="F31" s="86" t="s">
        <v>90</v>
      </c>
      <c r="G31" s="86" t="s">
        <v>90</v>
      </c>
    </row>
    <row r="32" spans="1:7" ht="15" x14ac:dyDescent="0.2">
      <c r="A32" s="87" t="s">
        <v>69</v>
      </c>
      <c r="B32" s="88"/>
      <c r="C32" s="88"/>
      <c r="D32" s="88"/>
      <c r="E32" s="88"/>
      <c r="F32" s="88"/>
      <c r="G32" s="89"/>
    </row>
    <row r="33" spans="1:7" ht="15" x14ac:dyDescent="0.2">
      <c r="A33" s="90" t="s">
        <v>70</v>
      </c>
      <c r="B33" s="75" t="s">
        <v>91</v>
      </c>
      <c r="C33" s="75"/>
      <c r="D33" s="75"/>
      <c r="E33" s="75"/>
      <c r="F33" s="75"/>
      <c r="G33" s="91"/>
    </row>
    <row r="34" spans="1:7" ht="15" x14ac:dyDescent="0.2">
      <c r="A34" s="90" t="s">
        <v>71</v>
      </c>
      <c r="B34" s="75" t="s">
        <v>92</v>
      </c>
      <c r="C34" s="75"/>
      <c r="D34" s="75"/>
      <c r="E34" s="75"/>
      <c r="F34" s="75"/>
      <c r="G34" s="91"/>
    </row>
    <row r="35" spans="1:7" ht="15.75" thickBot="1" x14ac:dyDescent="0.25">
      <c r="A35" s="92" t="s">
        <v>72</v>
      </c>
      <c r="B35" s="93" t="s">
        <v>93</v>
      </c>
      <c r="C35" s="93"/>
      <c r="D35" s="93"/>
      <c r="E35" s="93"/>
      <c r="F35" s="93"/>
      <c r="G35" s="94"/>
    </row>
    <row r="36" spans="1:7" ht="15" x14ac:dyDescent="0.2">
      <c r="A36" s="95" t="s">
        <v>73</v>
      </c>
      <c r="B36" s="95"/>
      <c r="C36" s="95"/>
      <c r="D36" s="95"/>
      <c r="E36" s="95"/>
      <c r="F36" s="95"/>
      <c r="G36" s="95"/>
    </row>
    <row r="37" spans="1:7" ht="18" x14ac:dyDescent="0.2">
      <c r="A37" s="78" t="s">
        <v>74</v>
      </c>
      <c r="B37" s="75" t="s">
        <v>95</v>
      </c>
      <c r="C37" s="75"/>
      <c r="D37" s="75"/>
      <c r="E37" s="75"/>
      <c r="F37" s="75"/>
      <c r="G37" s="75"/>
    </row>
    <row r="38" spans="1:7" ht="15" x14ac:dyDescent="0.2">
      <c r="A38" s="78" t="s">
        <v>31</v>
      </c>
      <c r="B38" s="75" t="s">
        <v>95</v>
      </c>
      <c r="C38" s="75"/>
      <c r="D38" s="75"/>
      <c r="E38" s="75"/>
      <c r="F38" s="75"/>
      <c r="G38" s="75"/>
    </row>
    <row r="39" spans="1:7" ht="15" x14ac:dyDescent="0.2">
      <c r="A39" s="78" t="s">
        <v>75</v>
      </c>
      <c r="B39" s="75" t="s">
        <v>95</v>
      </c>
      <c r="C39" s="75"/>
      <c r="D39" s="75"/>
      <c r="E39" s="75"/>
      <c r="F39" s="75"/>
      <c r="G39" s="75"/>
    </row>
    <row r="40" spans="1:7" ht="15" x14ac:dyDescent="0.2">
      <c r="A40" s="78" t="s">
        <v>76</v>
      </c>
      <c r="B40" s="75" t="s">
        <v>94</v>
      </c>
      <c r="C40" s="75"/>
      <c r="D40" s="75"/>
      <c r="E40" s="75"/>
      <c r="F40" s="75"/>
      <c r="G40" s="75"/>
    </row>
    <row r="41" spans="1:7" ht="29.25" customHeight="1" x14ac:dyDescent="0.2">
      <c r="A41" s="78" t="s">
        <v>77</v>
      </c>
      <c r="B41" s="122" t="s">
        <v>96</v>
      </c>
      <c r="C41" s="123"/>
      <c r="D41" s="123"/>
      <c r="E41" s="123"/>
      <c r="F41" s="123"/>
      <c r="G41" s="124"/>
    </row>
    <row r="42" spans="1:7" ht="15" x14ac:dyDescent="0.2">
      <c r="A42" s="74"/>
      <c r="B42" s="74"/>
      <c r="C42" s="74"/>
      <c r="D42" s="74"/>
      <c r="E42" s="74"/>
      <c r="F42" s="74"/>
      <c r="G42" s="74"/>
    </row>
    <row r="43" spans="1:7" ht="15" x14ac:dyDescent="0.2">
      <c r="A43" s="121" t="s">
        <v>78</v>
      </c>
      <c r="B43" s="121"/>
      <c r="C43" s="121"/>
      <c r="D43" s="121"/>
      <c r="E43" s="121"/>
      <c r="F43" s="121"/>
      <c r="G43" s="121"/>
    </row>
  </sheetData>
  <mergeCells count="2">
    <mergeCell ref="A43:G43"/>
    <mergeCell ref="B41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16" workbookViewId="0">
      <selection activeCell="J16" sqref="J16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30" t="s">
        <v>103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3.6</v>
      </c>
      <c r="C3" s="18" t="s">
        <v>25</v>
      </c>
      <c r="D3" s="17"/>
      <c r="E3" s="7">
        <v>10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 s="107">
        <v>14.28</v>
      </c>
      <c r="C8" s="107">
        <v>14.79</v>
      </c>
      <c r="D8" s="107">
        <v>14.25</v>
      </c>
      <c r="E8" s="108">
        <v>14.81</v>
      </c>
      <c r="F8" s="108">
        <v>13.96</v>
      </c>
      <c r="G8" s="108">
        <v>14.28</v>
      </c>
      <c r="H8" s="108">
        <v>14.76</v>
      </c>
      <c r="I8" s="108">
        <v>14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 s="107">
        <v>13.82</v>
      </c>
      <c r="C9" s="107">
        <v>14.42</v>
      </c>
      <c r="D9" s="107">
        <v>13.72</v>
      </c>
      <c r="E9" s="108">
        <v>14.4</v>
      </c>
      <c r="F9" s="108">
        <v>13.93</v>
      </c>
      <c r="G9" s="108">
        <v>13.58</v>
      </c>
      <c r="H9" s="108">
        <v>13.7</v>
      </c>
      <c r="I9" s="108">
        <v>13.93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 s="109">
        <v>12.82</v>
      </c>
      <c r="C10" s="109">
        <v>14.28</v>
      </c>
      <c r="D10" s="109">
        <v>14.55</v>
      </c>
      <c r="E10" s="110">
        <v>13.84</v>
      </c>
      <c r="F10" s="110">
        <v>13.73</v>
      </c>
      <c r="G10" s="110">
        <v>14.54</v>
      </c>
      <c r="H10" s="110">
        <v>16.350000000000001</v>
      </c>
      <c r="I10" s="110">
        <v>14.81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 s="109">
        <v>15.37</v>
      </c>
      <c r="C11" s="109">
        <v>14.48</v>
      </c>
      <c r="D11" s="109">
        <v>14.52</v>
      </c>
      <c r="E11" s="110">
        <v>15.15</v>
      </c>
      <c r="F11" s="110">
        <v>16.420000000000002</v>
      </c>
      <c r="G11" s="110">
        <v>15.19</v>
      </c>
      <c r="H11" s="110">
        <v>13.99</v>
      </c>
      <c r="I11" s="110">
        <v>15.25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 s="110">
        <v>14.56</v>
      </c>
      <c r="C12" s="110">
        <v>13.41</v>
      </c>
      <c r="D12" s="110">
        <v>13.1</v>
      </c>
      <c r="E12" s="110">
        <v>13.07</v>
      </c>
      <c r="F12" s="110">
        <v>12.96</v>
      </c>
      <c r="G12" s="110">
        <v>13.47</v>
      </c>
      <c r="H12" s="110">
        <v>14.45</v>
      </c>
      <c r="I12" s="110">
        <v>13.89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 s="110">
        <v>16.39</v>
      </c>
      <c r="C13" s="110">
        <v>16.16</v>
      </c>
      <c r="D13" s="110">
        <v>16.98</v>
      </c>
      <c r="E13" s="110">
        <v>16.559999999999999</v>
      </c>
      <c r="F13" s="110">
        <v>16.66</v>
      </c>
      <c r="G13" s="110">
        <v>16.22</v>
      </c>
      <c r="H13" s="110">
        <v>16.920000000000002</v>
      </c>
      <c r="I13" s="110">
        <v>16.75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 s="110">
        <v>14.79</v>
      </c>
      <c r="C14" s="110">
        <v>13.42</v>
      </c>
      <c r="D14" s="110">
        <v>13.85</v>
      </c>
      <c r="E14" s="110">
        <v>13.94</v>
      </c>
      <c r="F14" s="110">
        <v>13.95</v>
      </c>
      <c r="G14" s="110">
        <v>14.4</v>
      </c>
      <c r="H14" s="110">
        <v>13.93</v>
      </c>
      <c r="I14" s="110">
        <v>14.62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 s="110">
        <v>15.62</v>
      </c>
      <c r="C15" s="110">
        <v>16.02</v>
      </c>
      <c r="D15" s="110">
        <v>15.97</v>
      </c>
      <c r="E15" s="110">
        <v>15.91</v>
      </c>
      <c r="F15" s="110">
        <v>15.77</v>
      </c>
      <c r="G15" s="110">
        <v>15.51</v>
      </c>
      <c r="H15" s="110">
        <v>16.5</v>
      </c>
      <c r="I15" s="110">
        <v>16.28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 s="110">
        <v>14.02</v>
      </c>
      <c r="C16" s="110">
        <v>13.72</v>
      </c>
      <c r="D16" s="110">
        <v>14.9</v>
      </c>
      <c r="E16" s="110">
        <v>13.59</v>
      </c>
      <c r="F16" s="110">
        <v>13.77</v>
      </c>
      <c r="G16" s="110">
        <v>14.06</v>
      </c>
      <c r="H16" s="110">
        <v>14.15</v>
      </c>
      <c r="I16" s="110">
        <v>14.41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 s="110">
        <v>12.41</v>
      </c>
      <c r="C17" s="110">
        <v>11.81</v>
      </c>
      <c r="D17" s="110">
        <v>12.14</v>
      </c>
      <c r="E17" s="110">
        <v>11.73</v>
      </c>
      <c r="F17" s="110">
        <v>12.24</v>
      </c>
      <c r="G17" s="110">
        <v>12.06</v>
      </c>
      <c r="H17" s="110">
        <v>12.09</v>
      </c>
      <c r="I17" s="110">
        <v>11.89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0">
        <v>12.73</v>
      </c>
      <c r="C18" s="110">
        <v>12.08</v>
      </c>
      <c r="D18" s="110">
        <v>12.49</v>
      </c>
      <c r="E18" s="110">
        <v>12.38</v>
      </c>
      <c r="F18" s="110">
        <v>12.4</v>
      </c>
      <c r="G18" s="110">
        <v>12.57</v>
      </c>
      <c r="H18" s="110">
        <v>12.11</v>
      </c>
      <c r="I18" s="110">
        <v>12.68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0">
        <v>12.89</v>
      </c>
      <c r="C19" s="110">
        <v>12.49</v>
      </c>
      <c r="D19" s="110">
        <v>12.91</v>
      </c>
      <c r="E19" s="110">
        <v>12.31</v>
      </c>
      <c r="F19" s="110">
        <v>12.1</v>
      </c>
      <c r="G19" s="110">
        <v>12.19</v>
      </c>
      <c r="H19" s="110">
        <v>11.97</v>
      </c>
      <c r="I19" s="110">
        <v>12.75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0">
        <v>19.920000000000002</v>
      </c>
      <c r="C20" s="110">
        <v>18.329999999999998</v>
      </c>
      <c r="D20" s="110">
        <v>18.73</v>
      </c>
      <c r="E20" s="110">
        <v>18.47</v>
      </c>
      <c r="F20" s="110">
        <v>18.579999999999998</v>
      </c>
      <c r="G20" s="110">
        <v>19.34</v>
      </c>
      <c r="H20" s="110">
        <v>19.12</v>
      </c>
      <c r="I20" s="110">
        <v>18.920000000000002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0">
        <v>15.65</v>
      </c>
      <c r="C21" s="110">
        <v>15.39</v>
      </c>
      <c r="D21" s="110">
        <v>16.489999999999998</v>
      </c>
      <c r="E21" s="110">
        <v>15.21</v>
      </c>
      <c r="F21" s="110">
        <v>15.97</v>
      </c>
      <c r="G21" s="110">
        <v>15.52</v>
      </c>
      <c r="H21" s="110">
        <v>16.11</v>
      </c>
      <c r="I21" s="110">
        <v>15.41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0">
        <v>15.1</v>
      </c>
      <c r="C22" s="110">
        <v>14.72</v>
      </c>
      <c r="D22" s="110">
        <v>14.19</v>
      </c>
      <c r="E22" s="110">
        <v>14.39</v>
      </c>
      <c r="F22" s="110">
        <v>13.91</v>
      </c>
      <c r="G22" s="110">
        <v>14.86</v>
      </c>
      <c r="H22" s="110">
        <v>14.65</v>
      </c>
      <c r="I22" s="110">
        <v>14.48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0">
        <v>16.899999999999999</v>
      </c>
      <c r="C23" s="110">
        <v>16.829999999999998</v>
      </c>
      <c r="D23" s="110">
        <v>15.85</v>
      </c>
      <c r="E23" s="110">
        <v>15.84</v>
      </c>
      <c r="F23" s="110">
        <v>17.11</v>
      </c>
      <c r="G23" s="110">
        <v>16.21</v>
      </c>
      <c r="H23" s="110">
        <v>17.309999999999999</v>
      </c>
      <c r="I23" s="110">
        <v>16.78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0">
        <v>17.27</v>
      </c>
      <c r="C24" s="110">
        <v>16.77</v>
      </c>
      <c r="D24" s="110">
        <v>17.239999999999998</v>
      </c>
      <c r="E24" s="110">
        <v>17.21</v>
      </c>
      <c r="F24" s="110">
        <v>17.48</v>
      </c>
      <c r="G24" s="110">
        <v>16.93</v>
      </c>
      <c r="H24" s="110">
        <v>16.8</v>
      </c>
      <c r="I24" s="110">
        <v>17.399999999999999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0">
        <v>13.85</v>
      </c>
      <c r="C25" s="110">
        <v>13.08</v>
      </c>
      <c r="D25" s="110">
        <v>13.71</v>
      </c>
      <c r="E25" s="110">
        <v>13.78</v>
      </c>
      <c r="F25" s="110">
        <v>13.46</v>
      </c>
      <c r="G25" s="110">
        <v>14.26</v>
      </c>
      <c r="H25" s="110">
        <v>13.22</v>
      </c>
      <c r="I25" s="110">
        <v>13.69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0">
        <v>15.31</v>
      </c>
      <c r="C26" s="110">
        <v>15.05</v>
      </c>
      <c r="D26" s="110">
        <v>15.11</v>
      </c>
      <c r="E26" s="110">
        <v>15.54</v>
      </c>
      <c r="F26" s="110">
        <v>15.38</v>
      </c>
      <c r="G26" s="110">
        <v>14.85</v>
      </c>
      <c r="H26" s="110">
        <v>15.59</v>
      </c>
      <c r="I26" s="110">
        <v>15.36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0">
        <v>17.07</v>
      </c>
      <c r="C27" s="110">
        <v>17.13</v>
      </c>
      <c r="D27" s="110">
        <v>16.850000000000001</v>
      </c>
      <c r="E27" s="110">
        <v>16.43</v>
      </c>
      <c r="F27" s="110">
        <v>17.05</v>
      </c>
      <c r="G27" s="110">
        <v>17.13</v>
      </c>
      <c r="H27" s="110">
        <v>16</v>
      </c>
      <c r="I27" s="110">
        <v>16.75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 s="110">
        <v>12.69</v>
      </c>
      <c r="C28" s="110">
        <v>12.81</v>
      </c>
      <c r="D28" s="110">
        <v>13.52</v>
      </c>
      <c r="E28" s="110">
        <v>12.92</v>
      </c>
      <c r="F28" s="110">
        <v>13.08</v>
      </c>
      <c r="G28" s="110">
        <v>13.19</v>
      </c>
      <c r="H28" s="110">
        <v>12.81</v>
      </c>
      <c r="I28" s="110">
        <v>12.9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 s="110">
        <v>15.28</v>
      </c>
      <c r="C29" s="110">
        <v>15.45</v>
      </c>
      <c r="D29" s="110">
        <v>15.23</v>
      </c>
      <c r="E29" s="110">
        <v>15.02</v>
      </c>
      <c r="F29" s="110">
        <v>14.99</v>
      </c>
      <c r="G29" s="110">
        <v>14.84</v>
      </c>
      <c r="H29" s="110">
        <v>15.78</v>
      </c>
      <c r="I29" s="110">
        <v>15.7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 s="110">
        <v>16.329999999999998</v>
      </c>
      <c r="C30" s="110">
        <v>17.399999999999999</v>
      </c>
      <c r="D30" s="110">
        <v>16.34</v>
      </c>
      <c r="E30" s="110">
        <v>16.440000000000001</v>
      </c>
      <c r="F30" s="110">
        <v>17.239999999999998</v>
      </c>
      <c r="G30" s="110">
        <v>15.83</v>
      </c>
      <c r="H30" s="110">
        <v>15.96</v>
      </c>
      <c r="I30" s="110">
        <v>16.39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x14ac:dyDescent="0.2">
      <c r="A31" s="30">
        <v>24</v>
      </c>
      <c r="B31" s="110">
        <v>13.51</v>
      </c>
      <c r="C31" s="110">
        <v>12.49</v>
      </c>
      <c r="D31" s="110">
        <v>12.62</v>
      </c>
      <c r="E31" s="110">
        <v>13.17</v>
      </c>
      <c r="F31" s="110">
        <v>13</v>
      </c>
      <c r="G31" s="110">
        <v>13.32</v>
      </c>
      <c r="H31" s="110">
        <v>13.2</v>
      </c>
      <c r="I31" s="110">
        <v>14.15</v>
      </c>
      <c r="J31" s="59"/>
      <c r="K31" s="24"/>
      <c r="L31" s="24"/>
      <c r="M31" s="24"/>
      <c r="N31" s="24"/>
      <c r="O31" s="24"/>
      <c r="P31" s="24"/>
      <c r="Q31" s="24"/>
      <c r="R31" s="24"/>
    </row>
    <row r="32" spans="1:18" x14ac:dyDescent="0.2">
      <c r="A32" s="30">
        <v>25</v>
      </c>
      <c r="B32" s="110">
        <v>14.67</v>
      </c>
      <c r="C32" s="110">
        <v>14.62</v>
      </c>
      <c r="D32" s="110">
        <v>14.26</v>
      </c>
      <c r="E32" s="110">
        <v>14.51</v>
      </c>
      <c r="F32" s="110">
        <v>14.39</v>
      </c>
      <c r="G32" s="110">
        <v>14.87</v>
      </c>
      <c r="H32" s="110">
        <v>14.88</v>
      </c>
      <c r="I32" s="110">
        <v>15.37</v>
      </c>
      <c r="J32" s="60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30">
        <v>26</v>
      </c>
      <c r="B33" s="110">
        <v>14.52</v>
      </c>
      <c r="C33" s="110">
        <v>13.65</v>
      </c>
      <c r="D33" s="110">
        <v>14.82</v>
      </c>
      <c r="E33" s="110">
        <v>14.23</v>
      </c>
      <c r="F33" s="110">
        <v>14.5</v>
      </c>
      <c r="G33" s="110">
        <v>13.82</v>
      </c>
      <c r="H33" s="110">
        <v>13.96</v>
      </c>
      <c r="I33" s="110">
        <v>15.8</v>
      </c>
      <c r="J33" s="60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30">
        <v>27</v>
      </c>
      <c r="B34" s="110">
        <v>14.03</v>
      </c>
      <c r="C34" s="110">
        <v>14.22</v>
      </c>
      <c r="D34" s="110">
        <v>15.16</v>
      </c>
      <c r="E34" s="110">
        <v>13.16</v>
      </c>
      <c r="F34" s="110">
        <v>14.09</v>
      </c>
      <c r="G34" s="110">
        <v>14.23</v>
      </c>
      <c r="H34" s="110">
        <v>14.52</v>
      </c>
      <c r="I34" s="110">
        <v>15.06</v>
      </c>
      <c r="J34" s="60"/>
      <c r="K34" s="24"/>
      <c r="L34" s="24"/>
      <c r="M34" s="24"/>
      <c r="N34" s="24"/>
      <c r="O34" s="24"/>
      <c r="P34" s="24"/>
      <c r="Q34" s="24"/>
      <c r="R34" s="24"/>
    </row>
    <row r="35" spans="1:18" x14ac:dyDescent="0.2">
      <c r="A35" s="30">
        <v>28</v>
      </c>
      <c r="B35" s="110">
        <v>15.16</v>
      </c>
      <c r="C35" s="110">
        <v>15.48</v>
      </c>
      <c r="D35" s="110">
        <v>14.86</v>
      </c>
      <c r="E35" s="110">
        <v>15.49</v>
      </c>
      <c r="F35" s="110">
        <v>15.11</v>
      </c>
      <c r="G35" s="110">
        <v>16.07</v>
      </c>
      <c r="H35" s="110">
        <v>15.77</v>
      </c>
      <c r="I35" s="110">
        <v>15.69</v>
      </c>
      <c r="J35" s="60"/>
      <c r="K35" s="24"/>
      <c r="L35" s="24"/>
      <c r="M35" s="24"/>
      <c r="N35" s="24"/>
      <c r="O35" s="24"/>
      <c r="P35" s="24"/>
      <c r="Q35" s="24"/>
      <c r="R35" s="24"/>
    </row>
    <row r="36" spans="1:18" x14ac:dyDescent="0.2">
      <c r="A36" s="30">
        <v>29</v>
      </c>
      <c r="B36" s="110">
        <v>14.95</v>
      </c>
      <c r="C36" s="110">
        <v>16.05</v>
      </c>
      <c r="D36" s="110">
        <v>15.62</v>
      </c>
      <c r="E36" s="110">
        <v>15.42</v>
      </c>
      <c r="F36" s="110">
        <v>16.489999999999998</v>
      </c>
      <c r="G36" s="110">
        <v>15.4</v>
      </c>
      <c r="H36" s="110">
        <v>15.35</v>
      </c>
      <c r="I36" s="110">
        <v>14.89</v>
      </c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110">
        <v>12.03</v>
      </c>
      <c r="C37" s="110">
        <v>11.69</v>
      </c>
      <c r="D37" s="110">
        <v>11.4</v>
      </c>
      <c r="E37" s="110">
        <v>11.62</v>
      </c>
      <c r="F37" s="110">
        <v>11.44</v>
      </c>
      <c r="G37" s="110">
        <v>10.93</v>
      </c>
      <c r="H37" s="110">
        <v>11.18</v>
      </c>
      <c r="I37" s="110">
        <v>11.17</v>
      </c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103.57142857142858</v>
      </c>
      <c r="D64" s="25">
        <f t="shared" ref="D64:D73" si="2">IF((B8&lt;&gt;0)*ISNUMBER(D8),100*(D8/B8),"")</f>
        <v>99.789915966386559</v>
      </c>
      <c r="E64" s="25">
        <f t="shared" ref="E64:E73" si="3">IF((B8&lt;&gt;0)*ISNUMBER(E8),100*(E8/B8),"")</f>
        <v>103.71148459383754</v>
      </c>
      <c r="F64" s="25">
        <f t="shared" ref="F64:F73" si="4">IF((B8&lt;&gt;0)*ISNUMBER(F8),100*(F8/B8),"")</f>
        <v>97.759103641456591</v>
      </c>
      <c r="G64" s="25">
        <f t="shared" ref="G64:G73" si="5">IF((B8&lt;&gt;0)*ISNUMBER(G8),100*(G8/B8),"")</f>
        <v>100</v>
      </c>
      <c r="H64" s="25">
        <f t="shared" ref="H64:H73" si="6">IF((B8&lt;&gt;0)*ISNUMBER(H8),100*(H8/B8),"")</f>
        <v>103.36134453781514</v>
      </c>
      <c r="I64" s="25">
        <f t="shared" ref="I64:I73" si="7">IF((B8&lt;&gt;0)*ISNUMBER(I8),100*(I8/B8),"")</f>
        <v>98.039215686274517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104.34153400868307</v>
      </c>
      <c r="D65" s="25">
        <f t="shared" si="2"/>
        <v>99.276410998552819</v>
      </c>
      <c r="E65" s="25">
        <f t="shared" si="3"/>
        <v>104.19681620839363</v>
      </c>
      <c r="F65" s="25">
        <f t="shared" si="4"/>
        <v>100.7959479015919</v>
      </c>
      <c r="G65" s="25">
        <f t="shared" si="5"/>
        <v>98.263386396526769</v>
      </c>
      <c r="H65" s="25">
        <f t="shared" si="6"/>
        <v>99.131693198263378</v>
      </c>
      <c r="I65" s="25">
        <f t="shared" si="7"/>
        <v>100.7959479015919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111.38845553822152</v>
      </c>
      <c r="D66" s="25">
        <f t="shared" si="2"/>
        <v>113.49453978159127</v>
      </c>
      <c r="E66" s="25">
        <f t="shared" si="3"/>
        <v>107.95631825273011</v>
      </c>
      <c r="F66" s="25">
        <f t="shared" si="4"/>
        <v>107.09828393135726</v>
      </c>
      <c r="G66" s="25">
        <f t="shared" si="5"/>
        <v>113.41653666146645</v>
      </c>
      <c r="H66" s="25">
        <f t="shared" si="6"/>
        <v>127.53510140405618</v>
      </c>
      <c r="I66" s="25">
        <f t="shared" si="7"/>
        <v>115.5226209048362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94.209499024072869</v>
      </c>
      <c r="D67" s="25">
        <f t="shared" si="2"/>
        <v>94.469746258946003</v>
      </c>
      <c r="E67" s="25">
        <f t="shared" si="3"/>
        <v>98.568640208197806</v>
      </c>
      <c r="F67" s="25">
        <f t="shared" si="4"/>
        <v>106.83148991541967</v>
      </c>
      <c r="G67" s="25">
        <f t="shared" si="5"/>
        <v>98.828887443070926</v>
      </c>
      <c r="H67" s="25">
        <f t="shared" si="6"/>
        <v>91.021470396877035</v>
      </c>
      <c r="I67" s="25">
        <f t="shared" si="7"/>
        <v>99.219258295380612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92.10164835164835</v>
      </c>
      <c r="D68" s="25">
        <f t="shared" si="2"/>
        <v>89.97252747252746</v>
      </c>
      <c r="E68" s="25">
        <f t="shared" si="3"/>
        <v>89.766483516483518</v>
      </c>
      <c r="F68" s="25">
        <f t="shared" si="4"/>
        <v>89.010989010989022</v>
      </c>
      <c r="G68" s="25">
        <f t="shared" si="5"/>
        <v>92.513736263736263</v>
      </c>
      <c r="H68" s="25">
        <f t="shared" si="6"/>
        <v>99.244505494505489</v>
      </c>
      <c r="I68" s="25">
        <f t="shared" si="7"/>
        <v>95.39835164835165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98.596705308114693</v>
      </c>
      <c r="D69" s="25">
        <f t="shared" si="2"/>
        <v>103.59975594874923</v>
      </c>
      <c r="E69" s="25">
        <f t="shared" si="3"/>
        <v>101.03721781574129</v>
      </c>
      <c r="F69" s="25">
        <f t="shared" si="4"/>
        <v>101.64734594264795</v>
      </c>
      <c r="G69" s="25">
        <f t="shared" si="5"/>
        <v>98.962782184258685</v>
      </c>
      <c r="H69" s="25">
        <f t="shared" si="6"/>
        <v>103.23367907260526</v>
      </c>
      <c r="I69" s="25">
        <f t="shared" si="7"/>
        <v>102.19646125686394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90.736984448952001</v>
      </c>
      <c r="D70" s="25">
        <f t="shared" si="2"/>
        <v>93.644354293441523</v>
      </c>
      <c r="E70" s="25">
        <f t="shared" si="3"/>
        <v>94.252873563218401</v>
      </c>
      <c r="F70" s="25">
        <f t="shared" si="4"/>
        <v>94.320486815415833</v>
      </c>
      <c r="G70" s="25">
        <f t="shared" si="5"/>
        <v>97.363083164300207</v>
      </c>
      <c r="H70" s="25">
        <f t="shared" si="6"/>
        <v>94.185260311020969</v>
      </c>
      <c r="I70" s="25">
        <f t="shared" si="7"/>
        <v>98.850574712643677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102.56081946222793</v>
      </c>
      <c r="D71" s="25">
        <f t="shared" si="2"/>
        <v>102.24071702944943</v>
      </c>
      <c r="E71" s="25">
        <f t="shared" si="3"/>
        <v>101.85659411011525</v>
      </c>
      <c r="F71" s="25">
        <f t="shared" si="4"/>
        <v>100.96030729833547</v>
      </c>
      <c r="G71" s="25">
        <f t="shared" si="5"/>
        <v>99.295774647887328</v>
      </c>
      <c r="H71" s="25">
        <f t="shared" si="6"/>
        <v>105.63380281690142</v>
      </c>
      <c r="I71" s="25">
        <f t="shared" si="7"/>
        <v>104.22535211267608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97.860199714693309</v>
      </c>
      <c r="D72" s="25">
        <f t="shared" si="2"/>
        <v>106.27674750356636</v>
      </c>
      <c r="E72" s="25">
        <f t="shared" si="3"/>
        <v>96.932952924393717</v>
      </c>
      <c r="F72" s="25">
        <f t="shared" si="4"/>
        <v>98.216833095577755</v>
      </c>
      <c r="G72" s="25">
        <f t="shared" si="5"/>
        <v>100.28530670470757</v>
      </c>
      <c r="H72" s="25">
        <f t="shared" si="6"/>
        <v>100.92724679029959</v>
      </c>
      <c r="I72" s="25">
        <f t="shared" si="7"/>
        <v>102.78174037089872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95.165189363416602</v>
      </c>
      <c r="D73" s="25">
        <f t="shared" si="2"/>
        <v>97.824335213537466</v>
      </c>
      <c r="E73" s="25">
        <f t="shared" si="3"/>
        <v>94.520547945205479</v>
      </c>
      <c r="F73" s="25">
        <f t="shared" si="4"/>
        <v>98.63013698630138</v>
      </c>
      <c r="G73" s="25">
        <f t="shared" si="5"/>
        <v>97.179693795326344</v>
      </c>
      <c r="H73" s="25">
        <f t="shared" si="6"/>
        <v>97.421434327155524</v>
      </c>
      <c r="I73" s="25">
        <f t="shared" si="7"/>
        <v>95.809830781627724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94.893951296150831</v>
      </c>
      <c r="D74" s="25">
        <f t="shared" ref="D74:D103" si="11">IF((B18&lt;&gt;0)*ISNUMBER(D18),100*(D18/B18),"")</f>
        <v>98.114689709347985</v>
      </c>
      <c r="E74" s="25">
        <f t="shared" ref="E74:E103" si="12">IF((B18&lt;&gt;0)*ISNUMBER(E18),100*(E18/B18),"")</f>
        <v>97.250589159465832</v>
      </c>
      <c r="F74" s="25">
        <f t="shared" ref="F74:F103" si="13">IF((B18&lt;&gt;0)*ISNUMBER(F18),100*(F18/B18),"")</f>
        <v>97.407698350353499</v>
      </c>
      <c r="G74" s="25">
        <f t="shared" ref="G74:G103" si="14">IF((B18&lt;&gt;0)*ISNUMBER(G18),100*(G18/B18),"")</f>
        <v>98.743126472898666</v>
      </c>
      <c r="H74" s="25">
        <f t="shared" ref="H74:H103" si="15">IF((B18&lt;&gt;0)*ISNUMBER(H18),100*(H18/B18),"")</f>
        <v>95.129615082482317</v>
      </c>
      <c r="I74" s="25">
        <f t="shared" ref="I74:I103" si="16">IF((B18&lt;&gt;0)*ISNUMBER(I18),100*(I18/B18),"")</f>
        <v>99.607227022780833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96.896819239720713</v>
      </c>
      <c r="D75" s="25">
        <f t="shared" si="11"/>
        <v>100.15515903801395</v>
      </c>
      <c r="E75" s="25">
        <f t="shared" si="12"/>
        <v>95.500387897595033</v>
      </c>
      <c r="F75" s="25">
        <f t="shared" si="13"/>
        <v>93.871217998448401</v>
      </c>
      <c r="G75" s="25">
        <f t="shared" si="14"/>
        <v>94.569433669511241</v>
      </c>
      <c r="H75" s="25">
        <f t="shared" si="15"/>
        <v>92.862684251357635</v>
      </c>
      <c r="I75" s="25">
        <f t="shared" si="16"/>
        <v>98.913886733902245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92.018072289156606</v>
      </c>
      <c r="D76" s="25">
        <f t="shared" si="11"/>
        <v>94.02610441767068</v>
      </c>
      <c r="E76" s="25">
        <f t="shared" si="12"/>
        <v>92.720883534136533</v>
      </c>
      <c r="F76" s="25">
        <f t="shared" si="13"/>
        <v>93.273092369477894</v>
      </c>
      <c r="G76" s="25">
        <f t="shared" si="14"/>
        <v>97.088353413654602</v>
      </c>
      <c r="H76" s="25">
        <f t="shared" si="15"/>
        <v>95.98393574297188</v>
      </c>
      <c r="I76" s="25">
        <f t="shared" si="16"/>
        <v>94.979919678714865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98.338658146964846</v>
      </c>
      <c r="D77" s="25">
        <f t="shared" si="11"/>
        <v>105.36741214057508</v>
      </c>
      <c r="E77" s="25">
        <f t="shared" si="12"/>
        <v>97.188498402555908</v>
      </c>
      <c r="F77" s="25">
        <f t="shared" si="13"/>
        <v>102.04472843450478</v>
      </c>
      <c r="G77" s="25">
        <f t="shared" si="14"/>
        <v>99.16932907348243</v>
      </c>
      <c r="H77" s="25">
        <f t="shared" si="15"/>
        <v>102.93929712460064</v>
      </c>
      <c r="I77" s="25">
        <f t="shared" si="16"/>
        <v>98.466453674121396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97.483443708609272</v>
      </c>
      <c r="D78" s="25">
        <f t="shared" si="11"/>
        <v>93.973509933774835</v>
      </c>
      <c r="E78" s="25">
        <f t="shared" si="12"/>
        <v>95.298013245033118</v>
      </c>
      <c r="F78" s="25">
        <f t="shared" si="13"/>
        <v>92.119205298013256</v>
      </c>
      <c r="G78" s="25">
        <f t="shared" si="14"/>
        <v>98.410596026490055</v>
      </c>
      <c r="H78" s="25">
        <f t="shared" si="15"/>
        <v>97.019867549668888</v>
      </c>
      <c r="I78" s="25">
        <f t="shared" si="16"/>
        <v>95.894039735099341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99.585798816568044</v>
      </c>
      <c r="D79" s="25">
        <f t="shared" si="11"/>
        <v>93.786982248520715</v>
      </c>
      <c r="E79" s="25">
        <f t="shared" si="12"/>
        <v>93.727810650887577</v>
      </c>
      <c r="F79" s="25">
        <f t="shared" si="13"/>
        <v>101.24260355029587</v>
      </c>
      <c r="G79" s="25">
        <f t="shared" si="14"/>
        <v>95.91715976331362</v>
      </c>
      <c r="H79" s="25">
        <f t="shared" si="15"/>
        <v>102.42603550295858</v>
      </c>
      <c r="I79" s="25">
        <f t="shared" si="16"/>
        <v>99.289940828402379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97.104806022003473</v>
      </c>
      <c r="D80" s="25">
        <f t="shared" si="11"/>
        <v>99.826288361320209</v>
      </c>
      <c r="E80" s="25">
        <f t="shared" si="12"/>
        <v>99.652576722640433</v>
      </c>
      <c r="F80" s="25">
        <f t="shared" si="13"/>
        <v>101.21598147075855</v>
      </c>
      <c r="G80" s="25">
        <f t="shared" si="14"/>
        <v>98.031268094962371</v>
      </c>
      <c r="H80" s="25">
        <f t="shared" si="15"/>
        <v>97.278517660683278</v>
      </c>
      <c r="I80" s="25">
        <f t="shared" si="16"/>
        <v>100.75275043427909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94.440433212996382</v>
      </c>
      <c r="D81" s="25">
        <f t="shared" si="11"/>
        <v>98.989169675090267</v>
      </c>
      <c r="E81" s="25">
        <f t="shared" si="12"/>
        <v>99.494584837545119</v>
      </c>
      <c r="F81" s="25">
        <f t="shared" si="13"/>
        <v>97.184115523465707</v>
      </c>
      <c r="G81" s="25">
        <f t="shared" si="14"/>
        <v>102.96028880866426</v>
      </c>
      <c r="H81" s="25">
        <f t="shared" si="15"/>
        <v>95.451263537906144</v>
      </c>
      <c r="I81" s="25">
        <f t="shared" si="16"/>
        <v>98.844765342960287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98.301763553233172</v>
      </c>
      <c r="D82" s="25">
        <f t="shared" si="11"/>
        <v>98.693664271717836</v>
      </c>
      <c r="E82" s="25">
        <f t="shared" si="12"/>
        <v>101.5022860875245</v>
      </c>
      <c r="F82" s="25">
        <f t="shared" si="13"/>
        <v>100.45721750489875</v>
      </c>
      <c r="G82" s="25">
        <f t="shared" si="14"/>
        <v>96.995427824951008</v>
      </c>
      <c r="H82" s="25">
        <f t="shared" si="15"/>
        <v>101.82887001959504</v>
      </c>
      <c r="I82" s="25">
        <f t="shared" si="16"/>
        <v>100.32658393207055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100.35149384885764</v>
      </c>
      <c r="D83" s="25">
        <f t="shared" si="11"/>
        <v>98.711189220855317</v>
      </c>
      <c r="E83" s="25">
        <f t="shared" si="12"/>
        <v>96.250732278851785</v>
      </c>
      <c r="F83" s="25">
        <f t="shared" si="13"/>
        <v>99.882835383714124</v>
      </c>
      <c r="G83" s="25">
        <f t="shared" si="14"/>
        <v>100.35149384885764</v>
      </c>
      <c r="H83" s="25">
        <f t="shared" si="15"/>
        <v>93.731693028705337</v>
      </c>
      <c r="I83" s="25">
        <f t="shared" si="16"/>
        <v>98.125366139425893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100.94562647754137</v>
      </c>
      <c r="D84" s="25">
        <f t="shared" si="11"/>
        <v>106.54058313632781</v>
      </c>
      <c r="E84" s="25">
        <f t="shared" si="12"/>
        <v>101.81245074862098</v>
      </c>
      <c r="F84" s="25">
        <f t="shared" si="13"/>
        <v>103.07328605200948</v>
      </c>
      <c r="G84" s="25">
        <f t="shared" si="14"/>
        <v>103.94011032308906</v>
      </c>
      <c r="H84" s="25">
        <f t="shared" si="15"/>
        <v>100.94562647754137</v>
      </c>
      <c r="I84" s="25">
        <f t="shared" si="16"/>
        <v>101.65484633569741</v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101.11256544502618</v>
      </c>
      <c r="D85" s="25">
        <f t="shared" si="11"/>
        <v>99.672774869109958</v>
      </c>
      <c r="E85" s="25">
        <f t="shared" si="12"/>
        <v>98.298429319371721</v>
      </c>
      <c r="F85" s="25">
        <f t="shared" si="13"/>
        <v>98.102094240837701</v>
      </c>
      <c r="G85" s="25">
        <f t="shared" si="14"/>
        <v>97.120418848167546</v>
      </c>
      <c r="H85" s="25">
        <f t="shared" si="15"/>
        <v>103.27225130890052</v>
      </c>
      <c r="I85" s="25">
        <f t="shared" si="16"/>
        <v>102.74869109947645</v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106.5523576240049</v>
      </c>
      <c r="D86" s="25">
        <f t="shared" si="11"/>
        <v>100.06123698714025</v>
      </c>
      <c r="E86" s="25">
        <f t="shared" si="12"/>
        <v>100.67360685854258</v>
      </c>
      <c r="F86" s="25">
        <f t="shared" si="13"/>
        <v>105.57256582976117</v>
      </c>
      <c r="G86" s="25">
        <f t="shared" si="14"/>
        <v>96.938150642988376</v>
      </c>
      <c r="H86" s="25">
        <f t="shared" si="15"/>
        <v>97.734231475811413</v>
      </c>
      <c r="I86" s="25">
        <f t="shared" si="16"/>
        <v>100.3674219228414</v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92.450037009622505</v>
      </c>
      <c r="D87" s="25">
        <f t="shared" si="11"/>
        <v>93.412287194670611</v>
      </c>
      <c r="E87" s="25">
        <f t="shared" si="12"/>
        <v>97.483345669874168</v>
      </c>
      <c r="F87" s="25">
        <f t="shared" si="13"/>
        <v>96.22501850481126</v>
      </c>
      <c r="G87" s="25">
        <f t="shared" si="14"/>
        <v>98.593634344929683</v>
      </c>
      <c r="H87" s="25">
        <f t="shared" si="15"/>
        <v>97.705403404885274</v>
      </c>
      <c r="I87" s="25">
        <f t="shared" si="16"/>
        <v>104.73723168023687</v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99.659168370824801</v>
      </c>
      <c r="D88" s="25">
        <f t="shared" si="11"/>
        <v>97.205180640763473</v>
      </c>
      <c r="E88" s="25">
        <f t="shared" si="12"/>
        <v>98.909338786639395</v>
      </c>
      <c r="F88" s="25">
        <f t="shared" si="13"/>
        <v>98.091342876618953</v>
      </c>
      <c r="G88" s="25">
        <f t="shared" si="14"/>
        <v>101.36332651670075</v>
      </c>
      <c r="H88" s="25">
        <f t="shared" si="15"/>
        <v>101.43149284253579</v>
      </c>
      <c r="I88" s="25">
        <f t="shared" si="16"/>
        <v>104.77164280845261</v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94.008264462809919</v>
      </c>
      <c r="D89" s="25">
        <f t="shared" si="11"/>
        <v>102.06611570247934</v>
      </c>
      <c r="E89" s="25">
        <f t="shared" si="12"/>
        <v>98.002754820936644</v>
      </c>
      <c r="F89" s="25">
        <f t="shared" si="13"/>
        <v>99.862258953168052</v>
      </c>
      <c r="G89" s="25">
        <f t="shared" si="14"/>
        <v>95.179063360881543</v>
      </c>
      <c r="H89" s="25">
        <f t="shared" si="15"/>
        <v>96.143250688705237</v>
      </c>
      <c r="I89" s="25">
        <f t="shared" si="16"/>
        <v>108.81542699724518</v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101.35424091233074</v>
      </c>
      <c r="D90" s="25">
        <f t="shared" si="11"/>
        <v>108.05416963649324</v>
      </c>
      <c r="E90" s="25">
        <f t="shared" si="12"/>
        <v>93.799002138275128</v>
      </c>
      <c r="F90" s="25">
        <f t="shared" si="13"/>
        <v>100.42765502494655</v>
      </c>
      <c r="G90" s="25">
        <f t="shared" si="14"/>
        <v>101.42551674982181</v>
      </c>
      <c r="H90" s="25">
        <f t="shared" si="15"/>
        <v>103.49251603706344</v>
      </c>
      <c r="I90" s="25">
        <f t="shared" si="16"/>
        <v>107.34141126158234</v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102.11081794195252</v>
      </c>
      <c r="D91" s="25">
        <f t="shared" si="11"/>
        <v>98.021108179419528</v>
      </c>
      <c r="E91" s="25">
        <f t="shared" si="12"/>
        <v>102.17678100263852</v>
      </c>
      <c r="F91" s="25">
        <f t="shared" si="13"/>
        <v>99.670184696569919</v>
      </c>
      <c r="G91" s="25">
        <f t="shared" si="14"/>
        <v>106.00263852242745</v>
      </c>
      <c r="H91" s="25">
        <f t="shared" si="15"/>
        <v>104.02374670184696</v>
      </c>
      <c r="I91" s="25">
        <f t="shared" si="16"/>
        <v>103.49604221635884</v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107.35785953177259</v>
      </c>
      <c r="D92" s="25">
        <f t="shared" si="11"/>
        <v>104.48160535117057</v>
      </c>
      <c r="E92" s="25">
        <f t="shared" si="12"/>
        <v>103.1438127090301</v>
      </c>
      <c r="F92" s="25">
        <f t="shared" si="13"/>
        <v>110.30100334448161</v>
      </c>
      <c r="G92" s="25">
        <f t="shared" si="14"/>
        <v>103.01003344481605</v>
      </c>
      <c r="H92" s="25">
        <f t="shared" si="15"/>
        <v>102.67558528428094</v>
      </c>
      <c r="I92" s="25">
        <f t="shared" si="16"/>
        <v>99.598662207357876</v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>
        <f t="shared" si="10"/>
        <v>97.173732335827097</v>
      </c>
      <c r="D93" s="25">
        <f t="shared" si="11"/>
        <v>94.763092269326691</v>
      </c>
      <c r="E93" s="25">
        <f t="shared" si="12"/>
        <v>96.591853699085618</v>
      </c>
      <c r="F93" s="25">
        <f t="shared" si="13"/>
        <v>95.095594347464669</v>
      </c>
      <c r="G93" s="25">
        <f t="shared" si="14"/>
        <v>90.856192851205321</v>
      </c>
      <c r="H93" s="25">
        <f t="shared" si="15"/>
        <v>92.93433083956775</v>
      </c>
      <c r="I93" s="25">
        <f t="shared" si="16"/>
        <v>92.851205320033259</v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98.755745801247755</v>
      </c>
      <c r="D114" s="26">
        <f t="shared" si="27"/>
        <v>99.550379115017861</v>
      </c>
      <c r="E114" s="26">
        <f t="shared" si="27"/>
        <v>98.409255590252258</v>
      </c>
      <c r="F114" s="26">
        <f t="shared" si="27"/>
        <v>99.346354143123079</v>
      </c>
      <c r="G114" s="26">
        <f t="shared" si="27"/>
        <v>99.092491662103143</v>
      </c>
      <c r="H114" s="26">
        <f t="shared" si="27"/>
        <v>99.89019176371896</v>
      </c>
      <c r="I114" s="26">
        <f>IF(I115&gt;0,AVERAGE(I64:I113),"")</f>
        <v>100.8140956347395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30</v>
      </c>
      <c r="C115" s="26">
        <f t="shared" ref="C115:J115" si="28">COUNT(C64:C113)</f>
        <v>30</v>
      </c>
      <c r="D115" s="26">
        <f t="shared" si="28"/>
        <v>30</v>
      </c>
      <c r="E115" s="26">
        <f t="shared" si="28"/>
        <v>30</v>
      </c>
      <c r="F115" s="26">
        <f t="shared" si="28"/>
        <v>30</v>
      </c>
      <c r="G115" s="26">
        <f t="shared" si="28"/>
        <v>30</v>
      </c>
      <c r="H115" s="26">
        <f t="shared" si="28"/>
        <v>30</v>
      </c>
      <c r="I115" s="26">
        <f t="shared" si="28"/>
        <v>30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4.8796904164537711</v>
      </c>
      <c r="D116" s="26">
        <f t="shared" si="29"/>
        <v>5.1606001553251195</v>
      </c>
      <c r="E116" s="26">
        <f t="shared" si="29"/>
        <v>3.9488331717340071</v>
      </c>
      <c r="F116" s="26">
        <f t="shared" si="29"/>
        <v>4.5903354036998678</v>
      </c>
      <c r="G116" s="26">
        <f t="shared" si="29"/>
        <v>4.1709814449029849</v>
      </c>
      <c r="H116" s="26">
        <f t="shared" si="29"/>
        <v>6.5492821190050359</v>
      </c>
      <c r="I116" s="26">
        <f>IF(I115&gt;0,STDEV(I64:I113),"")</f>
        <v>4.5453065045708492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0.89090550491116949</v>
      </c>
      <c r="D117" s="26">
        <f t="shared" si="30"/>
        <v>0.94219237177874393</v>
      </c>
      <c r="E117" s="26">
        <f t="shared" si="30"/>
        <v>0.72095500132779566</v>
      </c>
      <c r="F117" s="26">
        <f t="shared" si="30"/>
        <v>0.83807674904033358</v>
      </c>
      <c r="G117" s="26">
        <f t="shared" si="30"/>
        <v>0.76151354143628536</v>
      </c>
      <c r="H117" s="26">
        <f t="shared" si="30"/>
        <v>1.1957298506814307</v>
      </c>
      <c r="I117" s="26">
        <f>IF(I115&gt;0,I116/SQRT(I115),"")</f>
        <v>0.82985563444280419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1.6991270265334986</v>
      </c>
      <c r="C118" s="26">
        <f t="shared" si="31"/>
        <v>1.6991270265334986</v>
      </c>
      <c r="D118" s="26">
        <f t="shared" si="31"/>
        <v>1.6991270265334986</v>
      </c>
      <c r="E118" s="26">
        <f t="shared" si="31"/>
        <v>1.6991270265334986</v>
      </c>
      <c r="F118" s="26">
        <f t="shared" si="31"/>
        <v>1.6991270265334986</v>
      </c>
      <c r="G118" s="26">
        <f t="shared" si="31"/>
        <v>1.6991270265334986</v>
      </c>
      <c r="H118" s="26">
        <f t="shared" si="31"/>
        <v>1.6991270265334986</v>
      </c>
      <c r="I118" s="26">
        <f t="shared" si="31"/>
        <v>1.6991270265334986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1.5137616214820406</v>
      </c>
      <c r="D119" s="26">
        <f t="shared" si="32"/>
        <v>1.6009045230829617</v>
      </c>
      <c r="E119" s="26">
        <f t="shared" si="32"/>
        <v>1.224994127670552</v>
      </c>
      <c r="F119" s="26">
        <f t="shared" si="32"/>
        <v>1.4239988546037632</v>
      </c>
      <c r="G119" s="26">
        <f t="shared" si="32"/>
        <v>1.2939082393256296</v>
      </c>
      <c r="H119" s="26">
        <f t="shared" si="32"/>
        <v>2.0316969057256835</v>
      </c>
      <c r="I119" s="26">
        <f>IF(I115&gt;2,I118*I117,"")</f>
        <v>1.4100301366028718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90.736984448952001</v>
      </c>
      <c r="D120" s="26">
        <f t="shared" si="33"/>
        <v>89.97252747252746</v>
      </c>
      <c r="E120" s="26">
        <f t="shared" si="33"/>
        <v>89.766483516483518</v>
      </c>
      <c r="F120" s="26">
        <f t="shared" si="33"/>
        <v>89.010989010989022</v>
      </c>
      <c r="G120" s="26">
        <f t="shared" si="33"/>
        <v>90.856192851205321</v>
      </c>
      <c r="H120" s="26">
        <f t="shared" si="33"/>
        <v>91.021470396877035</v>
      </c>
      <c r="I120" s="26">
        <f t="shared" si="33"/>
        <v>92.851205320033259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111.38845553822152</v>
      </c>
      <c r="D121" s="26">
        <f t="shared" si="34"/>
        <v>113.49453978159127</v>
      </c>
      <c r="E121" s="26">
        <f t="shared" si="34"/>
        <v>107.95631825273011</v>
      </c>
      <c r="F121" s="26">
        <f t="shared" si="34"/>
        <v>110.30100334448161</v>
      </c>
      <c r="G121" s="26">
        <f t="shared" si="34"/>
        <v>113.41653666146645</v>
      </c>
      <c r="H121" s="26">
        <f t="shared" si="34"/>
        <v>127.53510140405618</v>
      </c>
      <c r="I121" s="26">
        <f t="shared" si="34"/>
        <v>115.5226209048362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96.4</v>
      </c>
      <c r="C122" s="38">
        <f>100-B3</f>
        <v>96.4</v>
      </c>
      <c r="D122" s="38">
        <f>100-B3</f>
        <v>96.4</v>
      </c>
      <c r="E122" s="38">
        <f>100-B3</f>
        <v>96.4</v>
      </c>
      <c r="F122" s="38">
        <f>100-B3</f>
        <v>96.4</v>
      </c>
      <c r="G122" s="38">
        <f>100-B3</f>
        <v>96.4</v>
      </c>
      <c r="H122" s="38">
        <f>100-B3</f>
        <v>96.4</v>
      </c>
      <c r="I122" s="38">
        <f>100-B3</f>
        <v>96.4</v>
      </c>
      <c r="J122" s="38">
        <f>100-B3</f>
        <v>96.4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103.6</v>
      </c>
      <c r="C123" s="24">
        <f>100+B3</f>
        <v>103.6</v>
      </c>
      <c r="D123" s="24">
        <f>100+B3</f>
        <v>103.6</v>
      </c>
      <c r="E123" s="24">
        <f>100+B3</f>
        <v>103.6</v>
      </c>
      <c r="F123" s="24">
        <f>100+B3</f>
        <v>103.6</v>
      </c>
      <c r="G123" s="24">
        <f>100+B3</f>
        <v>103.6</v>
      </c>
      <c r="H123" s="24">
        <f>100+B3</f>
        <v>103.6</v>
      </c>
      <c r="I123" s="24">
        <f>100+B3</f>
        <v>103.6</v>
      </c>
      <c r="J123" s="24">
        <f>100+B3</f>
        <v>103.6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90</v>
      </c>
      <c r="C124" s="24">
        <f>100-E3</f>
        <v>90</v>
      </c>
      <c r="D124" s="24">
        <f>100-E3</f>
        <v>90</v>
      </c>
      <c r="E124" s="24">
        <f>100-E3</f>
        <v>90</v>
      </c>
      <c r="F124" s="24">
        <f>100-E3</f>
        <v>90</v>
      </c>
      <c r="G124" s="24">
        <f>100-E3</f>
        <v>90</v>
      </c>
      <c r="H124" s="24">
        <f>100-E3</f>
        <v>90</v>
      </c>
      <c r="I124" s="24">
        <f>100-E3</f>
        <v>90</v>
      </c>
      <c r="J124" s="39">
        <f>100-E3</f>
        <v>90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110</v>
      </c>
      <c r="C125" s="41">
        <f>100+E3</f>
        <v>110</v>
      </c>
      <c r="D125" s="41">
        <f>100+E3</f>
        <v>110</v>
      </c>
      <c r="E125" s="41">
        <f>100+E3</f>
        <v>110</v>
      </c>
      <c r="F125" s="41">
        <f>100+E3</f>
        <v>110</v>
      </c>
      <c r="G125" s="41">
        <f>100+E3</f>
        <v>110</v>
      </c>
      <c r="H125" s="41">
        <f>100+E3</f>
        <v>110</v>
      </c>
      <c r="I125" s="41">
        <f>100+E3</f>
        <v>110</v>
      </c>
      <c r="J125" s="37">
        <f>100+E3</f>
        <v>110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P23" sqref="P23"/>
    </sheetView>
  </sheetViews>
  <sheetFormatPr baseColWidth="10" defaultRowHeight="12.75" x14ac:dyDescent="0.2"/>
  <cols>
    <col min="1" max="16384" width="11.42578125" style="63"/>
  </cols>
  <sheetData>
    <row r="2" spans="2:13" ht="13.5" thickBot="1" x14ac:dyDescent="0.25"/>
    <row r="3" spans="2:13" ht="34.5" x14ac:dyDescent="0.45">
      <c r="B3" s="96" t="s">
        <v>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ht="60.75" customHeight="1" x14ac:dyDescent="0.2">
      <c r="B4" s="138" t="s">
        <v>106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2:13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104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98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ht="13.5" thickBo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ht="45" thickBot="1" x14ac:dyDescent="0.6">
      <c r="B14" s="105"/>
    </row>
    <row r="15" spans="2:13" ht="44.25" x14ac:dyDescent="0.55000000000000004">
      <c r="B15" s="106" t="s">
        <v>80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x14ac:dyDescent="0.2">
      <c r="B16" s="99" t="s">
        <v>105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3.5" thickBot="1" x14ac:dyDescent="0.25">
      <c r="B23" s="102" t="s">
        <v>107</v>
      </c>
      <c r="C23" s="103"/>
      <c r="D23" s="103" t="s">
        <v>97</v>
      </c>
      <c r="E23" s="103"/>
      <c r="F23" s="103"/>
      <c r="G23" s="103" t="s">
        <v>108</v>
      </c>
      <c r="H23" s="103"/>
      <c r="I23" s="103"/>
      <c r="J23" s="103"/>
      <c r="K23" s="103"/>
      <c r="L23" s="103"/>
      <c r="M23" s="104"/>
    </row>
  </sheetData>
  <mergeCells count="1"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2019-06-26T11:06:45Z</dcterms:modified>
</cp:coreProperties>
</file>